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I kv 2022\"/>
    </mc:Choice>
  </mc:AlternateContent>
  <bookViews>
    <workbookView xWindow="0" yWindow="0" windowWidth="25200" windowHeight="11580"/>
  </bookViews>
  <sheets>
    <sheet name="BALANCE" sheetId="4" r:id="rId1"/>
    <sheet name="INCOME" sheetId="3" r:id="rId2"/>
    <sheet name="ORG" sheetId="1" r:id="rId3"/>
    <sheet name="FUN" sheetId="5" r:id="rId4"/>
  </sheets>
  <definedNames>
    <definedName name="_xlnm._FilterDatabase" localSheetId="0" hidden="1">BALANCE!$H$6:$H$44</definedName>
    <definedName name="_xlnm._FilterDatabase" localSheetId="1" hidden="1">INCOME!$F$5:$F$76</definedName>
    <definedName name="_xlnm._FilterDatabase" localSheetId="2" hidden="1">ORG!$A$4:$H$5</definedName>
    <definedName name="_xlnm.Print_Titles" localSheetId="0">BALANCE!$4:$4</definedName>
    <definedName name="_xlnm.Print_Titles" localSheetId="3">FUN!$4:$5</definedName>
    <definedName name="_xlnm.Print_Titles" localSheetId="1">INCOME!$4:$4</definedName>
    <definedName name="_xlnm.Print_Titles" localSheetId="2">ORG!$4:$5</definedName>
  </definedNames>
  <calcPr calcId="162913"/>
</workbook>
</file>

<file path=xl/calcChain.xml><?xml version="1.0" encoding="utf-8"?>
<calcChain xmlns="http://schemas.openxmlformats.org/spreadsheetml/2006/main">
  <c r="F44" i="4" l="1"/>
  <c r="E5" i="3"/>
  <c r="E6" i="3"/>
  <c r="F25" i="4" l="1"/>
  <c r="G20" i="4"/>
  <c r="G6" i="4"/>
  <c r="E6" i="4"/>
  <c r="F21" i="4" l="1"/>
  <c r="D21" i="4"/>
  <c r="B21" i="4"/>
  <c r="F20" i="4"/>
  <c r="E20" i="4"/>
  <c r="D20" i="4"/>
  <c r="C20" i="4"/>
  <c r="B20" i="4"/>
  <c r="G17" i="4"/>
  <c r="F17" i="4"/>
  <c r="E17" i="4"/>
  <c r="D17" i="4"/>
  <c r="C17" i="4"/>
  <c r="B17" i="4"/>
  <c r="G16" i="4"/>
  <c r="F16" i="4"/>
  <c r="E16" i="4"/>
  <c r="D16" i="4"/>
  <c r="C16" i="4"/>
  <c r="B16" i="4"/>
  <c r="G15" i="4"/>
  <c r="F15" i="4"/>
  <c r="E15" i="4"/>
  <c r="D15" i="4"/>
  <c r="C15" i="4"/>
  <c r="B15" i="4"/>
  <c r="G14" i="4"/>
  <c r="F14" i="4"/>
  <c r="E14" i="4"/>
  <c r="D14" i="4"/>
  <c r="C14" i="4"/>
  <c r="B14" i="4"/>
  <c r="G13" i="4"/>
  <c r="F13" i="4"/>
  <c r="E13" i="4"/>
  <c r="D13" i="4"/>
  <c r="C13" i="4"/>
  <c r="B13" i="4"/>
  <c r="G12" i="4"/>
  <c r="F12" i="4"/>
  <c r="E12" i="4"/>
  <c r="D12" i="4"/>
  <c r="C12" i="4"/>
  <c r="B12" i="4"/>
  <c r="G11" i="4"/>
  <c r="F11" i="4"/>
  <c r="E11" i="4"/>
  <c r="D11" i="4"/>
  <c r="C11" i="4"/>
  <c r="B11" i="4"/>
  <c r="B7" i="4"/>
  <c r="D40" i="4"/>
  <c r="F40" i="4"/>
  <c r="B40" i="4"/>
  <c r="F38" i="4"/>
  <c r="D38" i="4"/>
  <c r="B38" i="4"/>
  <c r="E74" i="3"/>
  <c r="E9" i="3" s="1"/>
  <c r="D74" i="3"/>
  <c r="D9" i="3" s="1"/>
  <c r="C74" i="3"/>
  <c r="E69" i="3"/>
  <c r="E8" i="3" s="1"/>
  <c r="D69" i="3"/>
  <c r="D8" i="3" s="1"/>
  <c r="C69" i="3"/>
  <c r="C8" i="3" s="1"/>
  <c r="E65" i="3"/>
  <c r="D65" i="3"/>
  <c r="D61" i="3" s="1"/>
  <c r="D7" i="3" s="1"/>
  <c r="C65" i="3"/>
  <c r="C61" i="3" s="1"/>
  <c r="C7" i="3" s="1"/>
  <c r="E61" i="3"/>
  <c r="E7" i="3" s="1"/>
  <c r="D59" i="3"/>
  <c r="D58" i="3"/>
  <c r="D57" i="3"/>
  <c r="E55" i="3"/>
  <c r="E43" i="3" s="1"/>
  <c r="D55" i="3"/>
  <c r="C55" i="3"/>
  <c r="E44" i="3"/>
  <c r="D44" i="3"/>
  <c r="D43" i="3" s="1"/>
  <c r="C44" i="3"/>
  <c r="D41" i="3"/>
  <c r="D40" i="3"/>
  <c r="D37" i="3" s="1"/>
  <c r="E37" i="3"/>
  <c r="E34" i="3" s="1"/>
  <c r="E33" i="3" s="1"/>
  <c r="C37" i="3"/>
  <c r="C34" i="3" s="1"/>
  <c r="D35" i="3"/>
  <c r="E27" i="3"/>
  <c r="E24" i="3" s="1"/>
  <c r="E21" i="3" s="1"/>
  <c r="D27" i="3"/>
  <c r="D24" i="3" s="1"/>
  <c r="D21" i="3" s="1"/>
  <c r="C27" i="3"/>
  <c r="C24" i="3"/>
  <c r="C21" i="3" s="1"/>
  <c r="D12" i="3"/>
  <c r="D11" i="3" s="1"/>
  <c r="E11" i="3"/>
  <c r="C11" i="3"/>
  <c r="C9" i="3"/>
  <c r="C33" i="3" l="1"/>
  <c r="C10" i="3" s="1"/>
  <c r="C6" i="3" s="1"/>
  <c r="C5" i="3" s="1"/>
  <c r="C43" i="3"/>
  <c r="E10" i="3"/>
  <c r="D10" i="3"/>
  <c r="D6" i="3" s="1"/>
  <c r="D5" i="3" s="1"/>
  <c r="D34" i="3"/>
  <c r="D33" i="3" s="1"/>
  <c r="G40" i="4" l="1"/>
  <c r="G39" i="4" s="1"/>
  <c r="E40" i="4"/>
  <c r="E39" i="4" s="1"/>
  <c r="D39" i="4"/>
  <c r="C40" i="4"/>
  <c r="C39" i="4" s="1"/>
  <c r="H16" i="4"/>
  <c r="H15" i="4"/>
  <c r="H14" i="4"/>
  <c r="G19" i="4"/>
  <c r="E19" i="4"/>
  <c r="G10" i="4"/>
  <c r="F10" i="4"/>
  <c r="B10" i="4"/>
  <c r="F69" i="3"/>
  <c r="F55" i="3"/>
  <c r="D9" i="4"/>
  <c r="F7" i="4"/>
  <c r="D7" i="4"/>
  <c r="F32" i="4"/>
  <c r="F39" i="4"/>
  <c r="F76" i="3"/>
  <c r="F75" i="3"/>
  <c r="F73" i="3"/>
  <c r="F72" i="3"/>
  <c r="F71" i="3"/>
  <c r="F70" i="3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40" i="3"/>
  <c r="F39" i="3"/>
  <c r="F38" i="3"/>
  <c r="F36" i="3"/>
  <c r="F35" i="3"/>
  <c r="F32" i="3"/>
  <c r="F31" i="3"/>
  <c r="F30" i="3"/>
  <c r="F29" i="3"/>
  <c r="F28" i="3"/>
  <c r="F26" i="3"/>
  <c r="F25" i="3"/>
  <c r="F23" i="3"/>
  <c r="F22" i="3"/>
  <c r="F20" i="3"/>
  <c r="F19" i="3"/>
  <c r="F18" i="3"/>
  <c r="F17" i="3"/>
  <c r="F16" i="3"/>
  <c r="F15" i="3"/>
  <c r="F14" i="3"/>
  <c r="F13" i="3"/>
  <c r="F12" i="3"/>
  <c r="H43" i="4"/>
  <c r="H41" i="4"/>
  <c r="H38" i="4"/>
  <c r="H37" i="4"/>
  <c r="G36" i="4"/>
  <c r="F36" i="4"/>
  <c r="E36" i="4"/>
  <c r="D36" i="4"/>
  <c r="C36" i="4"/>
  <c r="B36" i="4"/>
  <c r="H34" i="4"/>
  <c r="H33" i="4"/>
  <c r="D32" i="4"/>
  <c r="B32" i="4"/>
  <c r="B29" i="4" s="1"/>
  <c r="H31" i="4"/>
  <c r="G29" i="4"/>
  <c r="E29" i="4"/>
  <c r="C29" i="4"/>
  <c r="H28" i="4"/>
  <c r="H27" i="4"/>
  <c r="H26" i="4"/>
  <c r="G24" i="4"/>
  <c r="E24" i="4"/>
  <c r="E23" i="4" s="1"/>
  <c r="C24" i="4"/>
  <c r="C19" i="4"/>
  <c r="C6" i="4"/>
  <c r="F65" i="3"/>
  <c r="F44" i="3"/>
  <c r="D10" i="4"/>
  <c r="F9" i="3"/>
  <c r="F74" i="3"/>
  <c r="B39" i="4"/>
  <c r="H17" i="4"/>
  <c r="H40" i="4" l="1"/>
  <c r="G23" i="4"/>
  <c r="G35" i="4"/>
  <c r="C23" i="4"/>
  <c r="E35" i="4"/>
  <c r="B35" i="4"/>
  <c r="H36" i="4"/>
  <c r="C35" i="4"/>
  <c r="F35" i="4"/>
  <c r="D35" i="4"/>
  <c r="G18" i="4"/>
  <c r="G22" i="4" s="1"/>
  <c r="H32" i="4"/>
  <c r="B8" i="4"/>
  <c r="F34" i="3"/>
  <c r="F43" i="3"/>
  <c r="F24" i="3"/>
  <c r="F61" i="3"/>
  <c r="F8" i="4"/>
  <c r="F9" i="4"/>
  <c r="F8" i="3"/>
  <c r="F7" i="3"/>
  <c r="B19" i="4"/>
  <c r="F19" i="4"/>
  <c r="F11" i="3"/>
  <c r="F27" i="3"/>
  <c r="F37" i="3"/>
  <c r="H39" i="4"/>
  <c r="C10" i="4"/>
  <c r="C18" i="4" s="1"/>
  <c r="C22" i="4" s="1"/>
  <c r="E10" i="4"/>
  <c r="E18" i="4" s="1"/>
  <c r="E22" i="4" s="1"/>
  <c r="E42" i="4" s="1"/>
  <c r="H12" i="4"/>
  <c r="H13" i="4"/>
  <c r="H20" i="4"/>
  <c r="D19" i="4"/>
  <c r="H11" i="4"/>
  <c r="G42" i="4" l="1"/>
  <c r="H35" i="4"/>
  <c r="C42" i="4"/>
  <c r="H21" i="4"/>
  <c r="F6" i="4"/>
  <c r="F18" i="4" s="1"/>
  <c r="F22" i="4" s="1"/>
  <c r="F24" i="4"/>
  <c r="H7" i="4"/>
  <c r="F10" i="3"/>
  <c r="D8" i="4"/>
  <c r="D6" i="4" s="1"/>
  <c r="D18" i="4" s="1"/>
  <c r="D22" i="4" s="1"/>
  <c r="H8" i="4"/>
  <c r="B9" i="4"/>
  <c r="H9" i="4" s="1"/>
  <c r="F33" i="3"/>
  <c r="F21" i="3"/>
  <c r="H10" i="4"/>
  <c r="H19" i="4"/>
  <c r="F6" i="3" l="1"/>
  <c r="D25" i="4"/>
  <c r="D24" i="4" s="1"/>
  <c r="F30" i="4"/>
  <c r="D30" i="4"/>
  <c r="B6" i="4"/>
  <c r="H6" i="4" l="1"/>
  <c r="B18" i="4"/>
  <c r="B25" i="4"/>
  <c r="F5" i="3"/>
  <c r="F29" i="4"/>
  <c r="F23" i="4" s="1"/>
  <c r="F42" i="4" s="1"/>
  <c r="H44" i="4"/>
  <c r="H30" i="4"/>
  <c r="D29" i="4"/>
  <c r="D23" i="4" s="1"/>
  <c r="D42" i="4" s="1"/>
  <c r="H29" i="4" l="1"/>
  <c r="B24" i="4"/>
  <c r="H25" i="4"/>
  <c r="B22" i="4"/>
  <c r="H18" i="4"/>
  <c r="H22" i="4" l="1"/>
  <c r="B23" i="4"/>
  <c r="H23" i="4" s="1"/>
  <c r="H24" i="4"/>
  <c r="B42" i="4" l="1"/>
</calcChain>
</file>

<file path=xl/sharedStrings.xml><?xml version="1.0" encoding="utf-8"?>
<sst xmlns="http://schemas.openxmlformats.org/spreadsheetml/2006/main" count="2601" uniqueCount="740">
  <si>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</si>
  <si>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</si>
  <si>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</si>
  <si>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</si>
  <si>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</si>
  <si>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</si>
  <si>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</si>
  <si>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</si>
  <si>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</si>
  <si>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</si>
  <si>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</si>
  <si>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</si>
  <si>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</si>
  <si>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</si>
  <si>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</si>
  <si>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</si>
  <si>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</si>
  <si>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</si>
  <si>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</si>
  <si>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</si>
  <si>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</si>
  <si>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</si>
  <si>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</si>
  <si>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</si>
  <si>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</si>
  <si>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</si>
  <si>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</si>
  <si>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კვარტალური დაზუსტებული გეგმა ნაზარდი ჯამით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</si>
  <si>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</si>
  <si>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</si>
  <si>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</si>
  <si>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</si>
  <si>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</si>
  <si>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</si>
  <si>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</si>
  <si>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</si>
  <si>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</si>
  <si>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</si>
  <si>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</si>
  <si>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</si>
  <si>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</si>
  <si>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</si>
  <si>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</si>
  <si>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</si>
  <si>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</si>
  <si>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</si>
  <si>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</si>
  <si>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</si>
  <si>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</si>
  <si>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</si>
  <si>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</si>
  <si>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</si>
  <si>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</si>
  <si>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</si>
  <si>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</si>
  <si>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</si>
  <si>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</si>
  <si>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</si>
  <si>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</si>
  <si>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</si>
  <si>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</si>
  <si>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</si>
  <si>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</si>
  <si>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</si>
  <si>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</si>
  <si>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</si>
  <si>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</si>
  <si>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</si>
  <si>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</si>
  <si>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</si>
  <si>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</si>
  <si>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</si>
  <si>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</si>
  <si>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</si>
  <si>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</si>
  <si>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</si>
  <si>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</si>
  <si>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</si>
  <si>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</si>
  <si>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</si>
  <si>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</si>
  <si>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</si>
  <si>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</si>
  <si>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</si>
  <si>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</si>
  <si>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</si>
  <si>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</si>
  <si>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</si>
  <si>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</si>
  <si>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</si>
  <si>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</si>
  <si>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</si>
  <si>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</si>
  <si>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</si>
  <si>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</si>
  <si>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</si>
  <si>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</si>
  <si>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</si>
  <si>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</si>
  <si>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</si>
  <si>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</si>
  <si>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</si>
  <si>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</si>
  <si>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</si>
  <si>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</si>
  <si>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</si>
  <si>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</si>
  <si>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</si>
  <si>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</si>
  <si>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</si>
  <si>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</si>
  <si>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</si>
  <si>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</si>
  <si>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</si>
  <si>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</si>
  <si>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</si>
  <si>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</si>
  <si>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</si>
  <si>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</si>
  <si>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</si>
  <si>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</si>
  <si>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</si>
  <si>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</si>
  <si>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</si>
  <si>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</si>
  <si>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 xml:space="preserve">ბუღალტრული აღრიცხვა-ანგარიშგების </t>
  </si>
  <si>
    <t>განყოფილების უფროსი</t>
  </si>
  <si>
    <t>სახაზინო სამსახურის უფროსი</t>
  </si>
  <si>
    <t>ზურაბ ღომიძე</t>
  </si>
  <si>
    <t>მზევინარ შარაძე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</si>
  <si>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</si>
  <si>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</si>
  <si>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</si>
  <si>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</si>
  <si>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</si>
  <si>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</si>
  <si>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</si>
  <si>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</si>
  <si>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სარეზერვო ფონდი</t>
  </si>
  <si>
    <t>09 05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</si>
  <si>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</si>
  <si>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</si>
  <si>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</si>
  <si>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</si>
  <si>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</si>
  <si>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</si>
  <si>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</si>
  <si>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</si>
  <si>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</si>
  <si>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</si>
  <si>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</si>
  <si>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</si>
  <si>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</si>
  <si>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</si>
  <si>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</si>
  <si>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</si>
  <si>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</si>
  <si>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</si>
  <si>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</si>
  <si>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</si>
  <si>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</si>
  <si>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</si>
  <si>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</si>
  <si>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</si>
  <si>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</si>
  <si>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</si>
  <si>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</si>
  <si>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ლაბორატორიული კვლევითი მომსახურება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</si>
  <si>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</si>
  <si>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</si>
  <si>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</si>
  <si>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</si>
  <si>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</si>
  <si>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</si>
  <si>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სოფლის მეურნეობის განვითარება მაღალეფექტური ტექნოლოგიების დანერგვის გზით</t>
  </si>
  <si>
    <t>07 06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</si>
  <si>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</si>
  <si>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</si>
  <si>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</si>
  <si>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</si>
  <si>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</si>
  <si>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</si>
  <si>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</si>
  <si>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</si>
  <si>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</si>
  <si>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</si>
  <si>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</si>
  <si>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</si>
  <si>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</si>
  <si>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</si>
  <si>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</si>
  <si>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</si>
  <si>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</si>
  <si>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</si>
  <si>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</si>
  <si>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</si>
  <si>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</si>
  <si>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</si>
  <si>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</si>
  <si>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</si>
  <si>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</si>
  <si>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</si>
  <si>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</si>
  <si>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</si>
  <si>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</si>
  <si>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</si>
  <si>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</si>
  <si>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</si>
  <si>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</si>
  <si>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</si>
  <si>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</si>
  <si>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</si>
  <si>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</si>
  <si>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</si>
  <si>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</si>
  <si>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</si>
  <si>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</si>
  <si>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</si>
  <si>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</si>
  <si>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</si>
  <si>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</si>
  <si>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</si>
  <si>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</si>
  <si>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</si>
  <si>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</si>
  <si>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</si>
  <si>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</si>
  <si>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</si>
  <si>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</si>
  <si>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სპორტული ღონისძიებები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</si>
  <si>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</si>
  <si>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</si>
  <si>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</si>
  <si>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</si>
  <si>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</si>
  <si>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</si>
  <si>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</si>
  <si>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</si>
  <si>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</si>
  <si>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05 12 02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</si>
  <si>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</si>
  <si>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</si>
  <si>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</si>
  <si>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</si>
  <si>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</si>
  <si>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</si>
  <si>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</si>
  <si>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</si>
  <si>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</si>
  <si>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</si>
  <si>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</si>
  <si>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</si>
  <si>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</si>
  <si>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</si>
  <si>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</si>
  <si>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</si>
  <si>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</si>
  <si>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</si>
  <si>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</si>
  <si>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</si>
  <si>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</si>
  <si>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</si>
  <si>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</si>
  <si>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</si>
  <si>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</si>
  <si>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</si>
  <si>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</si>
  <si>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</si>
  <si>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</si>
  <si>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</si>
  <si>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</si>
  <si>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</si>
  <si>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</si>
  <si>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</si>
  <si>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</si>
  <si>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</si>
  <si>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</si>
  <si>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</si>
  <si>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</si>
  <si>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</si>
  <si>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</si>
  <si>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</si>
  <si>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</si>
  <si>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</si>
  <si>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</si>
  <si>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</si>
  <si>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</si>
  <si>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</si>
  <si>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</si>
  <si>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</si>
  <si>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</si>
  <si>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</si>
  <si>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</si>
  <si>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</si>
  <si>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</si>
  <si>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</si>
  <si>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</si>
  <si>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04 01 03 02</t>
  </si>
  <si>
    <t>ქალაქმშენებლობითი და სივრცითი მოწყობის პროგრამა</t>
  </si>
  <si>
    <t>04 01 03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</si>
  <si>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</si>
  <si>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</si>
  <si>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</si>
  <si>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</si>
  <si>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</si>
  <si>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</si>
  <si>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</si>
  <si>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</si>
  <si>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</si>
  <si>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</si>
  <si>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</si>
  <si>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</si>
  <si>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</si>
  <si>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</si>
  <si>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</si>
  <si>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</si>
  <si>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</si>
  <si>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</si>
  <si>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</si>
  <si>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</si>
  <si>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</si>
  <si>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</si>
  <si>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</si>
  <si>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</si>
  <si>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</si>
  <si>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</si>
  <si>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</si>
  <si>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</si>
  <si>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</si>
  <si>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</si>
  <si>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</si>
  <si>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</si>
  <si>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</si>
  <si>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</si>
  <si>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</si>
  <si>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</si>
  <si>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</si>
  <si>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</si>
  <si>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</si>
  <si>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</si>
  <si>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</si>
  <si>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07 07 08</t>
  </si>
  <si>
    <t>ჩაქვისა და გვარა ხუცუბნის სანერგე მეურნეობების განვითარება</t>
  </si>
  <si>
    <t>07 07 07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</si>
  <si>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</si>
  <si>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</si>
  <si>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</si>
  <si>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</si>
  <si>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</si>
  <si>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</si>
  <si>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</si>
  <si>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</si>
  <si>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</si>
  <si>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</si>
  <si>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</si>
  <si>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</si>
  <si>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</si>
  <si>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</si>
  <si>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</si>
  <si>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</si>
  <si>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</si>
  <si>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</si>
  <si>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</si>
  <si>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ხალხური ცეკვის სახელმწიფო ანსამბლი ხორუმი"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</si>
  <si>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</si>
  <si>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</si>
  <si>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</si>
  <si>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</si>
  <si>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</si>
  <si>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</si>
  <si>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</si>
  <si>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</si>
  <si>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</si>
  <si>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</si>
  <si>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</si>
  <si>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</si>
  <si>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</si>
  <si>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</si>
  <si>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</si>
  <si>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</si>
  <si>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</si>
  <si>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</si>
  <si>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საპანსიონო მომსახურების მქონე საჯარო სკოლების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</si>
  <si>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</si>
  <si>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</si>
  <si>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</si>
  <si>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</si>
  <si>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</si>
  <si>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</si>
  <si>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</si>
  <si>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</si>
  <si>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</si>
  <si>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</si>
  <si>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</si>
  <si>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</si>
  <si>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</si>
  <si>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</si>
  <si>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</si>
  <si>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</si>
  <si>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</si>
  <si>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</si>
  <si>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</si>
  <si>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</si>
  <si>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</si>
  <si>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</si>
  <si>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</si>
  <si>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</si>
  <si>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</si>
  <si>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</si>
  <si>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</si>
  <si>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</si>
  <si>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</si>
  <si>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</si>
  <si>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</si>
  <si>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</si>
  <si>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</si>
  <si>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</si>
  <si>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</si>
  <si>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</si>
  <si>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</si>
  <si>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</si>
  <si>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</si>
  <si>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</si>
  <si>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</si>
  <si>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</si>
  <si>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</si>
  <si>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</si>
  <si>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</si>
  <si>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</si>
  <si>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</si>
  <si>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</si>
  <si>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</si>
  <si>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</si>
  <si>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</si>
  <si>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</si>
  <si>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</si>
  <si>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</si>
  <si>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</si>
  <si>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</si>
  <si>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</si>
  <si>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</si>
  <si>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</si>
  <si>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</si>
  <si>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</si>
  <si>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</si>
  <si>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</si>
  <si>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</si>
  <si>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</si>
  <si>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</si>
  <si>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</si>
  <si>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</si>
  <si>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</t>
  </si>
  <si>
    <t>09 07 04</t>
  </si>
  <si>
    <t>მდგრადი სოფლის მეურნეობა აჭარაში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</si>
  <si>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</si>
  <si>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</si>
  <si>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</si>
  <si>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</si>
  <si>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</si>
  <si>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</si>
  <si>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</si>
  <si>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</si>
  <si>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</si>
  <si>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</si>
  <si>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</si>
  <si>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</si>
  <si>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</si>
  <si>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</si>
  <si>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</si>
  <si>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</si>
  <si>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</si>
  <si>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</si>
  <si>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</si>
  <si>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</si>
  <si>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</si>
  <si>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</si>
  <si>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</si>
  <si>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</si>
  <si>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</si>
  <si>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</si>
  <si>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</si>
  <si>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</si>
  <si>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</si>
  <si>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</si>
  <si>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</si>
  <si>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</si>
  <si>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</si>
  <si>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</si>
  <si>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07 13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</si>
  <si>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</si>
  <si>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</si>
  <si>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</si>
  <si>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</si>
  <si>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</si>
  <si>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</si>
  <si>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</si>
  <si>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</si>
  <si>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</si>
  <si>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ზოგადი და პროფესიული განათლება</t>
  </si>
  <si>
    <t>05 08 01</t>
  </si>
  <si>
    <t>ვასწავლოთ მომავალი წარმატებისათვის</t>
  </si>
  <si>
    <t>05 08 02</t>
  </si>
  <si>
    <t>05 10</t>
  </si>
  <si>
    <t>უმაღლესი განათლება</t>
  </si>
  <si>
    <t>05 10 01</t>
  </si>
  <si>
    <t>05 10 02</t>
  </si>
  <si>
    <t>05 10 03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</si>
  <si>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</si>
  <si>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</si>
  <si>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</si>
  <si>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</si>
  <si>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</si>
  <si>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</si>
  <si>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</si>
  <si>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</si>
  <si>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</si>
  <si>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</si>
  <si>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</si>
  <si>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</si>
  <si>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</si>
  <si>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</si>
  <si>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</si>
  <si>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</si>
  <si>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</si>
  <si>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</si>
  <si>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</si>
  <si>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</si>
  <si>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</si>
  <si>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</si>
  <si>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</si>
  <si>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</si>
  <si>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</si>
  <si>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</si>
  <si>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</si>
  <si>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</si>
  <si>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</si>
  <si>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</si>
  <si>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</si>
  <si>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</si>
  <si>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</si>
  <si>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</si>
  <si>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</si>
  <si>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</si>
  <si>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</si>
  <si>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</si>
  <si>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</si>
  <si>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</si>
  <si>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</si>
  <si>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</si>
  <si>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</si>
  <si>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</si>
  <si>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</si>
  <si>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</si>
  <si>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</si>
  <si>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</si>
  <si>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</si>
  <si>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</si>
  <si>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</si>
  <si>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</si>
  <si>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</si>
  <si>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</si>
  <si>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07 14</t>
  </si>
  <si>
    <t>სოფლად მეწარმეობის განვითარების ხელშეწყობა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</si>
  <si>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</si>
  <si>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</si>
  <si>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ტრანსფერები რომელიც სხვაგან არ არის კლასიფიცირებული</t>
  </si>
  <si>
    <t>09 02 03</t>
  </si>
  <si>
    <t>04 13 04</t>
  </si>
  <si>
    <t>ახალი კორონავირუსის შესაძლო გავრცელების პრევენციის ღონისძიებები</t>
  </si>
  <si>
    <t xml:space="preserve"> 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</si>
  <si>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</si>
  <si>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</si>
  <si>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</si>
  <si>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აჭარის ავტონომიური რესპუბლიკის მთავრობა</t>
  </si>
  <si>
    <t>04 01 03 03</t>
  </si>
  <si>
    <t>აჭარის ტერიტორიაზე არსებული მთის კურორტებისა და სარეკრეაციო ადგილების განვითარება</t>
  </si>
  <si>
    <t>05 08 03</t>
  </si>
  <si>
    <t>პროფესიული განათლების ხელშეწყობა</t>
  </si>
  <si>
    <t>06 10 02</t>
  </si>
  <si>
    <t>საზღვაო სფეროში დასაქმების ხელშეწყობა</t>
  </si>
  <si>
    <t>06 10 05</t>
  </si>
  <si>
    <t>კვალიფიკაციის ამაღლება არაფორმალური განათლების გზით</t>
  </si>
  <si>
    <t>06 10 06</t>
  </si>
  <si>
    <t>შშმ პირთა პროფესიული გადამზადებისა და დასაქმების ხელშეწყობა</t>
  </si>
  <si>
    <t>06 10 07</t>
  </si>
  <si>
    <t>დასაქმების ხელშეწყობა პროფესიული მომზადება/გადამზადების გზით</t>
  </si>
  <si>
    <t>06 10 08</t>
  </si>
  <si>
    <t>სტუდენტთა დასაქმების ხელშეწყობა</t>
  </si>
  <si>
    <t>07 06 18</t>
  </si>
  <si>
    <t>სასოფლო-სამეურნეო გაერთიანებებისა და საოჯახო მეურნეობების განვითარების ხელშეწყობა</t>
  </si>
  <si>
    <t>მაღალმთიან აჭარაში სანერგე, საჩითილე მეურნეობების განვითარების ხელშეწყობა</t>
  </si>
  <si>
    <t>07 12 04</t>
  </si>
  <si>
    <t>საზოგადოების ცნობიერების ამაღლება</t>
  </si>
  <si>
    <t>07 12 04 01</t>
  </si>
  <si>
    <t>სატყეო სექტორში ცნობიერების ამაღლება</t>
  </si>
  <si>
    <t>სამელიორაციო სისტემების რეკონსტრუქცია</t>
  </si>
  <si>
    <t>09 03 03</t>
  </si>
  <si>
    <t>შ.პ.ს. "გოდერძი რესორტს"</t>
  </si>
  <si>
    <t>06 06 04</t>
  </si>
  <si>
    <t>ერთჯერადი სოციალური დახმარება</t>
  </si>
  <si>
    <t>09 13</t>
  </si>
  <si>
    <t>ჯანმრთელობისა და ეკოლოგიური რისკების რაოდენობრივი განსაზღვრა და ბათუმის ყოფილი ნავთობგადამამუშავებელი ქარხნის ტერიტორიის რეაბილიტაციის ხელშეწყობა</t>
  </si>
  <si>
    <t>04 09</t>
  </si>
  <si>
    <t>ახალი შესაძლებლობები ბიზნესისთვის</t>
  </si>
  <si>
    <t>საჯარო სკოლების საპანსიონო მომსახურება, გაძლიერებული (ფიზიკა, მათემატიკა) და ინკლუზიური სწავლების ხელშეწყობა</t>
  </si>
  <si>
    <t>გაძლიერებული (ფიზიკა, მათემატიკა) და ინკლუზიური სწავლების ხელშეწყობა</t>
  </si>
  <si>
    <t>ტექნიკური, საბუნებისმეტყველო და ჰუმანიტარული მიმართულებების ხელშეწყობა</t>
  </si>
  <si>
    <t>ა(ა)იპ "მუხრან ვახტანგაძის სახელობის ბათუმის სპორტის სასახლე"</t>
  </si>
  <si>
    <t>კულტურის პოპულარიზაცია და შემოქმედებითი პროცესების მხარდაჭერა</t>
  </si>
  <si>
    <t>პროექტების მხარდაჭერა, ფესტივალების  და ღონისძიებები ორგანიზება</t>
  </si>
  <si>
    <t>ახალი ინდივიდუალური შემოქმედებითი პროექტების ხელშეწყობა</t>
  </si>
  <si>
    <t>ფოლკლორის პოპულარიზაცია და ხელშეწყობა</t>
  </si>
  <si>
    <t>06 05 03</t>
  </si>
  <si>
    <t>შეზღუდული შესაძლებლობის სტატუსის მქონე ბავშვთა სოციალური ადაპტაცია</t>
  </si>
  <si>
    <t>06 13</t>
  </si>
  <si>
    <t>საკარანტინე სივრცის სამედიცინო პერსონალით და COVID-19 მართვაში ჩართული რისკ ჯგუფების ინდივიდუალური დაცვის საშუალებებით უზრუნველყოფა</t>
  </si>
  <si>
    <t>07 05 05</t>
  </si>
  <si>
    <t>ადგილობრივი პროდუქციის პოპულარიზაცია, საექსპორტო და საინვესტიციო  პოტენციალის ზრდა</t>
  </si>
  <si>
    <t>07 07 11</t>
  </si>
  <si>
    <t>მეფუტკრეობის განვითარების ხელშეწყობა</t>
  </si>
  <si>
    <t>09 03 05</t>
  </si>
  <si>
    <t>შპს "ბათუმის რესპუბლიკური კლინიკური საავადმყოფო"</t>
  </si>
  <si>
    <t>04 13 05</t>
  </si>
  <si>
    <t>უკრაინის ტერიტორიაზე საომარი მოქმედებების გამო განსახორციელებელი ღონისძიებები</t>
  </si>
  <si>
    <t>05 07 03</t>
  </si>
  <si>
    <t>ინკლუზიური განათლების დანერგვის ხელშეწყობა აჭარის საჯარო სკოლებში</t>
  </si>
  <si>
    <t>მოსახლეობის საზღვაგარეთ მკურნალობის დაფინანსება</t>
  </si>
  <si>
    <t>06 02 11</t>
  </si>
  <si>
    <t>უშვილობის დიაგნოსტიკა და მკურნალობა</t>
  </si>
  <si>
    <t>07 12 06</t>
  </si>
  <si>
    <t>პლაჟის ხელოვნური კვების სამუშაოები</t>
  </si>
  <si>
    <t xml:space="preserve">აჭარის ავტონომიური რესპუბლიკის 2022 წლის ორი კვარტლის რესპუბლიკური ბიუჯეტის გადასახელების შესრულების ანგარიში ორგანიზაციული კლასიფიკაციის მიხედვით 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</si>
  <si>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</si>
  <si>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</si>
  <si>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</si>
  <si>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</si>
  <si>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</si>
  <si>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</si>
  <si>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</si>
  <si>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</si>
  <si>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</si>
  <si>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</si>
  <si>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</si>
  <si>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</si>
  <si>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</si>
  <si>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</si>
  <si>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</si>
  <si>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</si>
  <si>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</si>
  <si>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</si>
  <si>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</si>
  <si>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</si>
  <si>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</si>
  <si>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</si>
  <si>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</si>
  <si>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</si>
  <si>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</si>
  <si>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</si>
  <si>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</si>
  <si>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</si>
  <si>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</si>
  <si>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</si>
  <si>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</si>
  <si>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</si>
  <si>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</si>
  <si>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</si>
  <si>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</si>
  <si>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</si>
  <si>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</si>
  <si>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</si>
  <si>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</si>
  <si>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</si>
  <si>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</si>
  <si>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</si>
  <si>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</si>
  <si>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</si>
  <si>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</si>
  <si>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</si>
  <si>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</si>
  <si>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</si>
  <si>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</si>
  <si>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</si>
  <si>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</si>
  <si>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</si>
  <si>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</si>
  <si>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</si>
  <si>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</si>
  <si>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</si>
  <si>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</si>
  <si>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</si>
  <si>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</si>
  <si>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</si>
  <si>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</si>
  <si>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</si>
  <si>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</si>
  <si>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</si>
  <si>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</si>
  <si>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</si>
  <si>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</si>
  <si>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</si>
  <si>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</si>
  <si>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</si>
  <si>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</si>
  <si>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</si>
  <si>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</si>
  <si>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</si>
  <si>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</si>
  <si>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</si>
  <si>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</si>
  <si>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</si>
  <si>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</si>
  <si>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</si>
  <si>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</si>
  <si>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ზოგადი განათლება</t>
  </si>
  <si>
    <t>7.9.2.3</t>
  </si>
  <si>
    <t>საშუალო ზოგადი განათლება</t>
  </si>
  <si>
    <t>7.9.4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</si>
  <si>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</si>
  <si>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</si>
  <si>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</si>
  <si>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</si>
  <si>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</si>
  <si>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</si>
  <si>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</si>
  <si>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</si>
  <si>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</si>
  <si>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</si>
  <si>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</si>
  <si>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</si>
  <si>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</si>
  <si>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</si>
  <si>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</si>
  <si>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</si>
  <si>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</si>
  <si>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</si>
  <si>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 xml:space="preserve">აჭარის ავტონომიური რესპუბლიკის 2022 წლის ორი კვარტლის რესპუბლიკური ბიუჯეტის შემოსულობების შესრულების ანგარიშგების ფორმა </t>
  </si>
  <si>
    <t>მომუშავეთა რიცხოვნობა</t>
  </si>
  <si>
    <t>აჭარის ავტონომიური რესპუბლიკის 2022 წლის ორი კვარტლის რესპუბლიკური ბიუჯეტის ბალანსის შესრულების ანგარიშგების ფორმა</t>
  </si>
  <si>
    <t xml:space="preserve">აჭარის ავტონომიური რესპუბლიკის 2022 წლის ორი კვარტლის რესპუბლიკური ბიუჯეტის გადასახდელების შესრულების ანგარიში ფუნქციონალური კლასიფიკაციის მიხედვით </t>
  </si>
  <si>
    <t>კვარტალური დაზუსტებული გეგმა (ნაზარდი ჯამით)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</si>
</sst>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9"/>
      <color rgb="FFC00000"/>
      <name val="Sylfaen"/>
      <family val="1"/>
    </font>
    <font>
      <b/>
      <sz val="8"/>
      <color rgb="FF000000"/>
      <name val="Arial"/>
      <family val="2"/>
      <charset val="204"/>
    </font>
    <font>
      <b/>
      <sz val="8"/>
      <color rgb="FF000000"/>
      <name val="Sylfaen"/>
      <family val="1"/>
      <charset val="204"/>
    </font>
    <font>
      <sz val="8"/>
      <color rgb="FF000000"/>
      <name val="Arial"/>
      <family val="2"/>
      <charset val="204"/>
    </font>
    <font>
      <sz val="8"/>
      <color rgb="FF000000"/>
      <name val="Sylfaen"/>
      <family val="1"/>
      <charset val="204"/>
    </font>
    <font>
      <sz val="11"/>
      <name val="Calibri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7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rgb="FF000000"/>
      <name val="Sylfaen"/>
      <family val="1"/>
      <charset val="204"/>
    </font>
    <font>
      <b/>
      <sz val="9"/>
      <color indexed="17"/>
      <name val="Sylfaen"/>
      <family val="1"/>
    </font>
    <font>
      <b/>
      <sz val="8"/>
      <name val="Sylfaen"/>
      <family val="1"/>
    </font>
  </fonts>
  <fills count="6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146">
    <xf numFmtId="0" fontId="1" fillId="0" borderId="0" xfId="0" applyFont="1" applyFill="1" applyBorder="1"/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4" fillId="0" borderId="0" xfId="0" applyFont="1" applyFill="1" applyBorder="1"/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0" fontId="8" fillId="0" borderId="0" xfId="1" applyFont="1"/>
    <xf numFmtId="0" fontId="8" fillId="0" borderId="0" xfId="1" applyFont="1" applyAlignment="1">
      <alignment horizontal="center" vertical="center"/>
    </xf>
    <xf numFmtId="0" fontId="9" fillId="0" borderId="0" xfId="1" applyFont="1" applyAlignment="1">
      <alignment horizontal="right" vertical="center"/>
    </xf>
    <xf numFmtId="0" fontId="11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right"/>
    </xf>
    <xf numFmtId="0" fontId="13" fillId="0" borderId="6" xfId="1" applyFont="1" applyBorder="1" applyAlignment="1">
      <alignment horizontal="center" vertical="center" wrapText="1"/>
    </xf>
    <xf numFmtId="0" fontId="13" fillId="0" borderId="7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13" fillId="3" borderId="7" xfId="1" applyFont="1" applyFill="1" applyBorder="1" applyAlignment="1">
      <alignment horizontal="center" vertical="center"/>
    </xf>
    <xf numFmtId="4" fontId="13" fillId="3" borderId="8" xfId="1" applyNumberFormat="1" applyFont="1" applyFill="1" applyBorder="1" applyAlignment="1">
      <alignment horizontal="center" vertical="center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0" fontId="13" fillId="0" borderId="19" xfId="1" applyFont="1" applyBorder="1" applyAlignment="1">
      <alignment horizontal="center" vertical="center"/>
    </xf>
    <xf numFmtId="4" fontId="13" fillId="0" borderId="20" xfId="1" applyNumberFormat="1" applyFont="1" applyBorder="1" applyAlignment="1">
      <alignment horizontal="center" vertical="center"/>
    </xf>
    <xf numFmtId="0" fontId="12" fillId="0" borderId="14" xfId="1" applyFont="1" applyBorder="1" applyAlignment="1">
      <alignment horizontal="left" vertical="center" wrapText="1"/>
    </xf>
    <xf numFmtId="0" fontId="12" fillId="0" borderId="15" xfId="1" applyFont="1" applyBorder="1" applyAlignment="1">
      <alignment horizontal="center" vertical="center"/>
    </xf>
    <xf numFmtId="4" fontId="12" fillId="0" borderId="16" xfId="1" applyNumberFormat="1" applyFont="1" applyBorder="1" applyAlignment="1">
      <alignment horizontal="center" vertical="center"/>
    </xf>
    <xf numFmtId="0" fontId="13" fillId="3" borderId="6" xfId="1" applyFont="1" applyFill="1" applyBorder="1" applyAlignment="1">
      <alignment horizontal="left" vertical="center" wrapText="1"/>
    </xf>
    <xf numFmtId="0" fontId="13" fillId="0" borderId="22" xfId="1" applyFont="1" applyBorder="1" applyAlignment="1">
      <alignment horizontal="left" vertical="center" wrapText="1"/>
    </xf>
    <xf numFmtId="0" fontId="13" fillId="0" borderId="23" xfId="1" applyFont="1" applyBorder="1" applyAlignment="1">
      <alignment horizontal="center" vertical="center"/>
    </xf>
    <xf numFmtId="4" fontId="13" fillId="0" borderId="24" xfId="1" applyNumberFormat="1" applyFont="1" applyBorder="1" applyAlignment="1">
      <alignment horizontal="center" vertical="center"/>
    </xf>
    <xf numFmtId="4" fontId="13" fillId="0" borderId="23" xfId="1" applyNumberFormat="1" applyFont="1" applyBorder="1" applyAlignment="1">
      <alignment horizontal="center" vertical="center"/>
    </xf>
    <xf numFmtId="4" fontId="13" fillId="3" borderId="7" xfId="1" applyNumberFormat="1" applyFont="1" applyFill="1" applyBorder="1" applyAlignment="1">
      <alignment horizontal="center" vertical="center"/>
    </xf>
    <xf numFmtId="4" fontId="13" fillId="0" borderId="11" xfId="1" applyNumberFormat="1" applyFont="1" applyBorder="1" applyAlignment="1">
      <alignment horizontal="center" vertical="center"/>
    </xf>
    <xf numFmtId="0" fontId="11" fillId="0" borderId="0" xfId="2" applyFont="1"/>
    <xf numFmtId="0" fontId="8" fillId="0" borderId="0" xfId="2"/>
    <xf numFmtId="0" fontId="12" fillId="0" borderId="0" xfId="2" applyFont="1"/>
    <xf numFmtId="0" fontId="11" fillId="0" borderId="0" xfId="2" applyFont="1" applyAlignment="1">
      <alignment horizontal="center" vertical="center" wrapText="1"/>
    </xf>
    <xf numFmtId="0" fontId="13" fillId="0" borderId="31" xfId="2" applyFont="1" applyFill="1" applyBorder="1" applyAlignment="1">
      <alignment horizontal="center" vertical="center" wrapText="1"/>
    </xf>
    <xf numFmtId="0" fontId="12" fillId="0" borderId="25" xfId="2" applyFont="1" applyBorder="1" applyAlignment="1">
      <alignment horizontal="center" vertical="center" textRotation="90" wrapText="1"/>
    </xf>
    <xf numFmtId="0" fontId="13" fillId="3" borderId="32" xfId="2" applyFont="1" applyFill="1" applyBorder="1" applyAlignment="1">
      <alignment horizontal="left" vertical="center" wrapText="1"/>
    </xf>
    <xf numFmtId="0" fontId="15" fillId="0" borderId="33" xfId="2" applyFont="1" applyBorder="1" applyAlignment="1">
      <alignment horizontal="left" vertical="center" wrapText="1" indent="2"/>
    </xf>
    <xf numFmtId="0" fontId="15" fillId="0" borderId="34" xfId="2" applyFont="1" applyBorder="1" applyAlignment="1">
      <alignment horizontal="left" vertical="center" wrapText="1" indent="2"/>
    </xf>
    <xf numFmtId="0" fontId="15" fillId="0" borderId="35" xfId="2" applyFont="1" applyBorder="1" applyAlignment="1">
      <alignment horizontal="left" vertical="center" wrapText="1" indent="2"/>
    </xf>
    <xf numFmtId="0" fontId="16" fillId="0" borderId="34" xfId="2" applyFont="1" applyFill="1" applyBorder="1" applyAlignment="1">
      <alignment horizontal="left" vertical="center" wrapText="1" indent="4"/>
    </xf>
    <xf numFmtId="0" fontId="16" fillId="0" borderId="34" xfId="2" applyFont="1" applyBorder="1" applyAlignment="1">
      <alignment horizontal="left" wrapText="1" indent="4"/>
    </xf>
    <xf numFmtId="0" fontId="15" fillId="0" borderId="34" xfId="2" applyFont="1" applyBorder="1" applyAlignment="1">
      <alignment horizontal="left" wrapText="1" indent="2"/>
    </xf>
    <xf numFmtId="0" fontId="16" fillId="0" borderId="35" xfId="2" applyFont="1" applyBorder="1" applyAlignment="1">
      <alignment horizontal="left" wrapText="1" indent="4"/>
    </xf>
    <xf numFmtId="0" fontId="15" fillId="0" borderId="34" xfId="2" applyFont="1" applyBorder="1" applyAlignment="1">
      <alignment horizontal="left" indent="2"/>
    </xf>
    <xf numFmtId="0" fontId="16" fillId="0" borderId="34" xfId="2" applyFont="1" applyBorder="1" applyAlignment="1">
      <alignment horizontal="left" indent="4"/>
    </xf>
    <xf numFmtId="0" fontId="17" fillId="0" borderId="0" xfId="2" applyFont="1"/>
    <xf numFmtId="0" fontId="11" fillId="0" borderId="0" xfId="2" applyFont="1" applyAlignment="1">
      <alignment horizontal="left"/>
    </xf>
    <xf numFmtId="0" fontId="17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19" fillId="0" borderId="0" xfId="2" applyFont="1" applyAlignment="1">
      <alignment vertical="top" wrapText="1"/>
    </xf>
    <xf numFmtId="0" fontId="11" fillId="5" borderId="0" xfId="2" applyFont="1" applyFill="1" applyAlignment="1">
      <alignment horizontal="center"/>
    </xf>
    <xf numFmtId="0" fontId="17" fillId="5" borderId="0" xfId="2" applyFont="1" applyFill="1" applyAlignment="1">
      <alignment horizontal="center"/>
    </xf>
    <xf numFmtId="0" fontId="17" fillId="5" borderId="0" xfId="2" applyFont="1" applyFill="1"/>
    <xf numFmtId="4" fontId="17" fillId="0" borderId="0" xfId="2" applyNumberFormat="1" applyFont="1"/>
    <xf numFmtId="0" fontId="7" fillId="0" borderId="3" xfId="0" applyNumberFormat="1" applyFont="1" applyFill="1" applyBorder="1" applyAlignment="1">
      <alignment horizontal="center" vertical="center" wrapText="1" readingOrder="1"/>
    </xf>
    <xf numFmtId="4" fontId="13" fillId="3" borderId="9" xfId="1" applyNumberFormat="1" applyFont="1" applyFill="1" applyBorder="1" applyAlignment="1">
      <alignment horizontal="center" vertical="center"/>
    </xf>
    <xf numFmtId="4" fontId="13" fillId="0" borderId="13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3" fillId="0" borderId="21" xfId="1" applyNumberFormat="1" applyFont="1" applyBorder="1" applyAlignment="1">
      <alignment horizontal="center" vertical="center"/>
    </xf>
    <xf numFmtId="4" fontId="12" fillId="0" borderId="17" xfId="1" applyNumberFormat="1" applyFont="1" applyBorder="1" applyAlignment="1">
      <alignment horizontal="center" vertical="center"/>
    </xf>
    <xf numFmtId="4" fontId="13" fillId="0" borderId="25" xfId="1" applyNumberFormat="1" applyFont="1" applyBorder="1" applyAlignment="1">
      <alignment horizontal="center" vertical="center"/>
    </xf>
    <xf numFmtId="0" fontId="7" fillId="0" borderId="40" xfId="0" applyNumberFormat="1" applyFont="1" applyFill="1" applyBorder="1" applyAlignment="1">
      <alignment horizontal="center" vertical="center" wrapText="1" readingOrder="1"/>
    </xf>
    <xf numFmtId="0" fontId="7" fillId="0" borderId="41" xfId="0" applyNumberFormat="1" applyFont="1" applyFill="1" applyBorder="1" applyAlignment="1">
      <alignment horizontal="center" vertical="center" wrapText="1" readingOrder="1"/>
    </xf>
    <xf numFmtId="4" fontId="8" fillId="0" borderId="0" xfId="1" applyNumberFormat="1" applyFont="1"/>
    <xf numFmtId="4" fontId="11" fillId="0" borderId="0" xfId="2" applyNumberFormat="1" applyFont="1"/>
    <xf numFmtId="0" fontId="20" fillId="2" borderId="1" xfId="0" applyNumberFormat="1" applyFont="1" applyFill="1" applyBorder="1" applyAlignment="1">
      <alignment horizontal="center" vertical="center" wrapText="1" readingOrder="1"/>
    </xf>
    <xf numFmtId="0" fontId="21" fillId="2" borderId="1" xfId="0" applyNumberFormat="1" applyFont="1" applyFill="1" applyBorder="1" applyAlignment="1">
      <alignment horizontal="center" vertical="center" wrapText="1" readingOrder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24" fillId="0" borderId="0" xfId="0" applyFont="1" applyFill="1" applyBorder="1"/>
    <xf numFmtId="0" fontId="11" fillId="0" borderId="0" xfId="2" applyFont="1" applyAlignment="1">
      <alignment vertical="top"/>
    </xf>
    <xf numFmtId="0" fontId="11" fillId="0" borderId="0" xfId="2" applyFont="1" applyAlignment="1">
      <alignment horizontal="left" vertical="top"/>
    </xf>
    <xf numFmtId="4" fontId="20" fillId="2" borderId="1" xfId="0" applyNumberFormat="1" applyFont="1" applyFill="1" applyBorder="1" applyAlignment="1">
      <alignment horizontal="center" vertical="center" wrapText="1" readingOrder="1"/>
    </xf>
    <xf numFmtId="4" fontId="26" fillId="0" borderId="1" xfId="0" applyNumberFormat="1" applyFont="1" applyFill="1" applyBorder="1" applyAlignment="1">
      <alignment horizontal="center" vertical="center" wrapText="1" readingOrder="1"/>
    </xf>
    <xf numFmtId="4" fontId="11" fillId="0" borderId="0" xfId="2" applyNumberFormat="1" applyFont="1" applyAlignment="1">
      <alignment vertical="top"/>
    </xf>
    <xf numFmtId="0" fontId="23" fillId="0" borderId="1" xfId="0" applyNumberFormat="1" applyFont="1" applyFill="1" applyBorder="1" applyAlignment="1">
      <alignment vertical="center" wrapText="1" readingOrder="1"/>
    </xf>
    <xf numFmtId="0" fontId="21" fillId="2" borderId="1" xfId="0" applyNumberFormat="1" applyFont="1" applyFill="1" applyBorder="1" applyAlignment="1">
      <alignment vertical="center" wrapText="1" readingOrder="1"/>
    </xf>
    <xf numFmtId="4" fontId="13" fillId="0" borderId="12" xfId="1" applyNumberFormat="1" applyFont="1" applyBorder="1" applyAlignment="1">
      <alignment horizontal="center" vertical="center"/>
    </xf>
    <xf numFmtId="0" fontId="27" fillId="2" borderId="1" xfId="0" applyNumberFormat="1" applyFont="1" applyFill="1" applyBorder="1" applyAlignment="1">
      <alignment horizontal="center" vertical="center" wrapText="1" readingOrder="1"/>
    </xf>
    <xf numFmtId="0" fontId="28" fillId="2" borderId="1" xfId="0" applyNumberFormat="1" applyFont="1" applyFill="1" applyBorder="1" applyAlignment="1">
      <alignment vertical="center" wrapText="1" readingOrder="1"/>
    </xf>
    <xf numFmtId="0" fontId="27" fillId="0" borderId="1" xfId="0" applyNumberFormat="1" applyFont="1" applyFill="1" applyBorder="1" applyAlignment="1">
      <alignment horizontal="center" vertical="center" wrapText="1" readingOrder="1"/>
    </xf>
    <xf numFmtId="0" fontId="28" fillId="0" borderId="1" xfId="0" applyNumberFormat="1" applyFont="1" applyFill="1" applyBorder="1" applyAlignment="1">
      <alignment vertical="center" wrapText="1" readingOrder="1"/>
    </xf>
    <xf numFmtId="4" fontId="20" fillId="0" borderId="1" xfId="0" applyNumberFormat="1" applyFont="1" applyFill="1" applyBorder="1" applyAlignment="1">
      <alignment horizontal="center" vertical="center" wrapText="1" readingOrder="1"/>
    </xf>
    <xf numFmtId="3" fontId="29" fillId="0" borderId="34" xfId="2" applyNumberFormat="1" applyFont="1" applyBorder="1" applyAlignment="1">
      <alignment horizontal="center" vertical="center"/>
    </xf>
    <xf numFmtId="3" fontId="29" fillId="0" borderId="17" xfId="2" applyNumberFormat="1" applyFont="1" applyBorder="1" applyAlignment="1">
      <alignment horizontal="center" vertical="center"/>
    </xf>
    <xf numFmtId="4" fontId="29" fillId="0" borderId="34" xfId="2" applyNumberFormat="1" applyFont="1" applyBorder="1" applyAlignment="1">
      <alignment horizontal="center" vertical="center"/>
    </xf>
    <xf numFmtId="3" fontId="29" fillId="0" borderId="35" xfId="2" applyNumberFormat="1" applyFont="1" applyBorder="1" applyAlignment="1">
      <alignment horizontal="center" vertical="center"/>
    </xf>
    <xf numFmtId="3" fontId="29" fillId="0" borderId="21" xfId="2" applyNumberFormat="1" applyFont="1" applyBorder="1" applyAlignment="1">
      <alignment horizontal="center" vertical="center"/>
    </xf>
    <xf numFmtId="4" fontId="29" fillId="0" borderId="35" xfId="2" applyNumberFormat="1" applyFont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 readingOrder="1"/>
    </xf>
    <xf numFmtId="0" fontId="23" fillId="0" borderId="1" xfId="0" applyNumberFormat="1" applyFont="1" applyFill="1" applyBorder="1" applyAlignment="1">
      <alignment horizontal="center" vertical="center" wrapText="1" readingOrder="1"/>
    </xf>
    <xf numFmtId="3" fontId="13" fillId="3" borderId="32" xfId="2" applyNumberFormat="1" applyFont="1" applyFill="1" applyBorder="1" applyAlignment="1">
      <alignment horizontal="center" vertical="center"/>
    </xf>
    <xf numFmtId="3" fontId="13" fillId="3" borderId="9" xfId="2" applyNumberFormat="1" applyFont="1" applyFill="1" applyBorder="1" applyAlignment="1">
      <alignment horizontal="center" vertical="center"/>
    </xf>
    <xf numFmtId="4" fontId="13" fillId="3" borderId="32" xfId="2" applyNumberFormat="1" applyFont="1" applyFill="1" applyBorder="1" applyAlignment="1">
      <alignment horizontal="center" vertical="center"/>
    </xf>
    <xf numFmtId="4" fontId="13" fillId="3" borderId="9" xfId="2" applyNumberFormat="1" applyFont="1" applyFill="1" applyBorder="1" applyAlignment="1">
      <alignment horizontal="center" vertical="center"/>
    </xf>
    <xf numFmtId="3" fontId="15" fillId="0" borderId="33" xfId="2" applyNumberFormat="1" applyFont="1" applyBorder="1" applyAlignment="1">
      <alignment horizontal="center" vertical="center"/>
    </xf>
    <xf numFmtId="3" fontId="15" fillId="0" borderId="13" xfId="2" applyNumberFormat="1" applyFont="1" applyBorder="1" applyAlignment="1">
      <alignment horizontal="center" vertical="center"/>
    </xf>
    <xf numFmtId="4" fontId="15" fillId="0" borderId="33" xfId="2" applyNumberFormat="1" applyFont="1" applyBorder="1" applyAlignment="1">
      <alignment horizontal="center" vertical="center"/>
    </xf>
    <xf numFmtId="4" fontId="15" fillId="0" borderId="13" xfId="2" applyNumberFormat="1" applyFont="1" applyBorder="1" applyAlignment="1">
      <alignment horizontal="center" vertical="center"/>
    </xf>
    <xf numFmtId="3" fontId="15" fillId="0" borderId="34" xfId="2" applyNumberFormat="1" applyFont="1" applyBorder="1" applyAlignment="1">
      <alignment horizontal="center" vertical="center"/>
    </xf>
    <xf numFmtId="3" fontId="15" fillId="0" borderId="17" xfId="2" applyNumberFormat="1" applyFont="1" applyBorder="1" applyAlignment="1">
      <alignment horizontal="center" vertical="center"/>
    </xf>
    <xf numFmtId="4" fontId="15" fillId="0" borderId="34" xfId="2" applyNumberFormat="1" applyFont="1" applyBorder="1" applyAlignment="1">
      <alignment horizontal="center" vertical="center"/>
    </xf>
    <xf numFmtId="4" fontId="15" fillId="0" borderId="17" xfId="2" applyNumberFormat="1" applyFont="1" applyBorder="1" applyAlignment="1">
      <alignment horizontal="center" vertical="center"/>
    </xf>
    <xf numFmtId="3" fontId="15" fillId="0" borderId="35" xfId="2" applyNumberFormat="1" applyFont="1" applyBorder="1" applyAlignment="1">
      <alignment horizontal="center" vertical="center"/>
    </xf>
    <xf numFmtId="3" fontId="15" fillId="0" borderId="21" xfId="2" applyNumberFormat="1" applyFont="1" applyBorder="1" applyAlignment="1">
      <alignment horizontal="center" vertical="center"/>
    </xf>
    <xf numFmtId="4" fontId="15" fillId="0" borderId="35" xfId="2" applyNumberFormat="1" applyFont="1" applyBorder="1" applyAlignment="1">
      <alignment horizontal="center" vertical="center"/>
    </xf>
    <xf numFmtId="4" fontId="15" fillId="0" borderId="21" xfId="2" applyNumberFormat="1" applyFont="1" applyBorder="1" applyAlignment="1">
      <alignment horizontal="center" vertical="center"/>
    </xf>
    <xf numFmtId="3" fontId="16" fillId="0" borderId="34" xfId="2" applyNumberFormat="1" applyFont="1" applyFill="1" applyBorder="1" applyAlignment="1">
      <alignment horizontal="center" vertical="center"/>
    </xf>
    <xf numFmtId="3" fontId="16" fillId="0" borderId="17" xfId="2" applyNumberFormat="1" applyFont="1" applyFill="1" applyBorder="1" applyAlignment="1">
      <alignment horizontal="center" vertical="center"/>
    </xf>
    <xf numFmtId="4" fontId="16" fillId="0" borderId="34" xfId="2" applyNumberFormat="1" applyFont="1" applyFill="1" applyBorder="1" applyAlignment="1">
      <alignment horizontal="center" vertical="center"/>
    </xf>
    <xf numFmtId="4" fontId="16" fillId="0" borderId="17" xfId="2" applyNumberFormat="1" applyFont="1" applyFill="1" applyBorder="1" applyAlignment="1">
      <alignment horizontal="center" vertical="center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0" fontId="11" fillId="5" borderId="0" xfId="2" applyFont="1" applyFill="1" applyAlignment="1">
      <alignment horizontal="center"/>
    </xf>
    <xf numFmtId="0" fontId="14" fillId="0" borderId="0" xfId="2" applyFont="1" applyAlignment="1">
      <alignment horizontal="right" vertical="center"/>
    </xf>
    <xf numFmtId="0" fontId="10" fillId="0" borderId="0" xfId="2" applyFont="1" applyAlignment="1">
      <alignment horizontal="center" vertical="center" wrapText="1"/>
    </xf>
    <xf numFmtId="0" fontId="12" fillId="0" borderId="26" xfId="2" applyFont="1" applyBorder="1" applyAlignment="1">
      <alignment horizontal="right"/>
    </xf>
    <xf numFmtId="0" fontId="13" fillId="0" borderId="27" xfId="2" applyFont="1" applyBorder="1" applyAlignment="1">
      <alignment horizontal="center" vertical="center" wrapText="1"/>
    </xf>
    <xf numFmtId="0" fontId="13" fillId="0" borderId="30" xfId="2" applyFont="1" applyBorder="1" applyAlignment="1">
      <alignment horizontal="center" vertical="center" wrapText="1"/>
    </xf>
    <xf numFmtId="0" fontId="13" fillId="0" borderId="27" xfId="2" applyFont="1" applyFill="1" applyBorder="1" applyAlignment="1">
      <alignment horizontal="center" vertical="center" wrapText="1"/>
    </xf>
    <xf numFmtId="0" fontId="13" fillId="0" borderId="28" xfId="2" applyFont="1" applyFill="1" applyBorder="1" applyAlignment="1">
      <alignment horizontal="center" vertical="center" wrapText="1"/>
    </xf>
    <xf numFmtId="0" fontId="13" fillId="0" borderId="29" xfId="2" applyFont="1" applyFill="1" applyBorder="1" applyAlignment="1">
      <alignment horizontal="center" vertical="center" wrapText="1"/>
    </xf>
    <xf numFmtId="0" fontId="13" fillId="0" borderId="36" xfId="2" applyFont="1" applyBorder="1" applyAlignment="1">
      <alignment horizontal="center" vertical="center"/>
    </xf>
    <xf numFmtId="4" fontId="30" fillId="4" borderId="36" xfId="2" applyNumberFormat="1" applyFont="1" applyFill="1" applyBorder="1" applyAlignment="1">
      <alignment horizontal="center" vertical="center"/>
    </xf>
    <xf numFmtId="0" fontId="11" fillId="5" borderId="0" xfId="2" applyFont="1" applyFill="1" applyAlignment="1">
      <alignment horizontal="center" wrapText="1"/>
    </xf>
    <xf numFmtId="0" fontId="10" fillId="0" borderId="0" xfId="1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0" fontId="25" fillId="0" borderId="0" xfId="0" applyFont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 readingOrder="1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7" fillId="0" borderId="3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37" xfId="0" applyNumberFormat="1" applyFont="1" applyFill="1" applyBorder="1" applyAlignment="1">
      <alignment horizontal="center" vertical="center" wrapText="1" readingOrder="1"/>
    </xf>
    <xf numFmtId="0" fontId="7" fillId="0" borderId="38" xfId="0" applyNumberFormat="1" applyFont="1" applyFill="1" applyBorder="1" applyAlignment="1">
      <alignment horizontal="center" vertical="center" wrapText="1" readingOrder="1"/>
    </xf>
    <xf numFmtId="0" fontId="7" fillId="0" borderId="39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ჩვეულებრივი 2" xfId="1"/>
    <cellStyle name="ჩვეულებრივი 3" xfId="2"/>
  </cellStyles>
  <dxfs count="248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8"/>
  <sheetViews>
    <sheetView showGridLines="0" tabSelected="1" zoomScale="110" zoomScaleNormal="110" zoomScalePageLayoutView="145" workbookViewId="0">
      <selection activeCell="K14" sqref="K14"/>
    </sheetView>
  </sheetViews>
  <sheetFormatPr defaultColWidth="8.85546875" defaultRowHeight="12.75" x14ac:dyDescent="0.2"/>
  <cols>
    <col min="1" max="1" width="27.140625" style="40" customWidth="1"/>
    <col min="2" max="2" width="12.42578125" style="40" customWidth="1"/>
    <col min="3" max="3" width="11" style="40" customWidth="1"/>
    <col min="4" max="4" width="12.42578125" style="40" customWidth="1"/>
    <col min="5" max="5" width="11" style="40" customWidth="1"/>
    <col min="6" max="6" width="12.42578125" style="40" customWidth="1"/>
    <col min="7" max="7" width="11" style="40" customWidth="1"/>
    <col min="8" max="8" width="0.28515625" style="40" customWidth="1"/>
    <col min="9" max="9" width="13.28515625" style="40" customWidth="1"/>
    <col min="10" max="10" width="12.28515625" style="40" bestFit="1" customWidth="1"/>
    <col min="11" max="16384" width="8.85546875" style="40"/>
  </cols>
  <sheetData>
    <row r="1" spans="1:172" ht="15" x14ac:dyDescent="0.3">
      <c r="A1" s="39"/>
      <c r="B1" s="39"/>
      <c r="C1" s="39"/>
      <c r="D1" s="39"/>
      <c r="E1" s="39"/>
      <c r="F1" s="125" t="s">
        <v>102</v>
      </c>
      <c r="G1" s="125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</row>
    <row r="2" spans="1:172" ht="34.9" customHeight="1" x14ac:dyDescent="0.3">
      <c r="A2" s="126" t="s">
        <v>737</v>
      </c>
      <c r="B2" s="126"/>
      <c r="C2" s="126"/>
      <c r="D2" s="126"/>
      <c r="E2" s="126"/>
      <c r="F2" s="126"/>
      <c r="G2" s="126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</row>
    <row r="3" spans="1:172" ht="13.15" customHeight="1" x14ac:dyDescent="0.3">
      <c r="A3" s="41"/>
      <c r="B3" s="41"/>
      <c r="C3" s="41"/>
      <c r="D3" s="41"/>
      <c r="E3" s="41"/>
      <c r="F3" s="127" t="s">
        <v>103</v>
      </c>
      <c r="G3" s="127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</row>
    <row r="4" spans="1:172" ht="25.5" customHeight="1" x14ac:dyDescent="0.3">
      <c r="A4" s="128" t="s">
        <v>32</v>
      </c>
      <c r="B4" s="130" t="s">
        <v>104</v>
      </c>
      <c r="C4" s="131"/>
      <c r="D4" s="130" t="s">
        <v>739</v>
      </c>
      <c r="E4" s="131"/>
      <c r="F4" s="130" t="s">
        <v>33</v>
      </c>
      <c r="G4" s="132"/>
      <c r="H4" s="42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</row>
    <row r="5" spans="1:172" ht="70.900000000000006" customHeight="1" x14ac:dyDescent="0.3">
      <c r="A5" s="129"/>
      <c r="B5" s="43" t="s">
        <v>29</v>
      </c>
      <c r="C5" s="44" t="s">
        <v>105</v>
      </c>
      <c r="D5" s="43" t="s">
        <v>29</v>
      </c>
      <c r="E5" s="44" t="s">
        <v>105</v>
      </c>
      <c r="F5" s="43" t="s">
        <v>29</v>
      </c>
      <c r="G5" s="44" t="s">
        <v>105</v>
      </c>
      <c r="H5" s="42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</row>
    <row r="6" spans="1:172" ht="15" x14ac:dyDescent="0.3">
      <c r="A6" s="45" t="s">
        <v>35</v>
      </c>
      <c r="B6" s="101">
        <f>SUM(B7:B9)</f>
        <v>362809650</v>
      </c>
      <c r="C6" s="102">
        <f>C7+C8+C9</f>
        <v>0</v>
      </c>
      <c r="D6" s="101">
        <f>SUM(D7:D9)</f>
        <v>153098664</v>
      </c>
      <c r="E6" s="102">
        <f>E7+E8+E9</f>
        <v>0</v>
      </c>
      <c r="F6" s="103">
        <f>SUM(F7:F9)</f>
        <v>178081304.99000001</v>
      </c>
      <c r="G6" s="104">
        <f>G7+G8+G9</f>
        <v>0</v>
      </c>
      <c r="H6" s="42">
        <f>IF(B6+C6+D6+E6+F6+G6=0,0,1)</f>
        <v>1</v>
      </c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 ht="15" x14ac:dyDescent="0.3">
      <c r="A7" s="46" t="s">
        <v>39</v>
      </c>
      <c r="B7" s="105">
        <f>INCOME!C11</f>
        <v>350000000</v>
      </c>
      <c r="C7" s="106">
        <v>0</v>
      </c>
      <c r="D7" s="105">
        <f>INCOME!D11</f>
        <v>149000000</v>
      </c>
      <c r="E7" s="106">
        <v>0</v>
      </c>
      <c r="F7" s="107">
        <f>INCOME!E11</f>
        <v>173959054.21000001</v>
      </c>
      <c r="G7" s="108">
        <v>0</v>
      </c>
      <c r="H7" s="42">
        <f t="shared" ref="H7:H44" si="0">IF(B7+C7+D7+E7+F7+G7=0,0,1)</f>
        <v>1</v>
      </c>
      <c r="I7" s="39"/>
      <c r="J7" s="39"/>
      <c r="K7" s="74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</row>
    <row r="8" spans="1:172" ht="15" x14ac:dyDescent="0.3">
      <c r="A8" s="47" t="s">
        <v>49</v>
      </c>
      <c r="B8" s="109">
        <f>INCOME!C21</f>
        <v>309650</v>
      </c>
      <c r="C8" s="110">
        <v>0</v>
      </c>
      <c r="D8" s="109">
        <f>INCOME!D21</f>
        <v>0</v>
      </c>
      <c r="E8" s="110">
        <v>0</v>
      </c>
      <c r="F8" s="111">
        <f>INCOME!E21</f>
        <v>0</v>
      </c>
      <c r="G8" s="112">
        <v>0</v>
      </c>
      <c r="H8" s="42">
        <f t="shared" si="0"/>
        <v>1</v>
      </c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</row>
    <row r="9" spans="1:172" ht="15" x14ac:dyDescent="0.3">
      <c r="A9" s="48" t="s">
        <v>61</v>
      </c>
      <c r="B9" s="113">
        <f>INCOME!C33</f>
        <v>12500000</v>
      </c>
      <c r="C9" s="114">
        <v>0</v>
      </c>
      <c r="D9" s="113">
        <f>INCOME!D33</f>
        <v>4098664</v>
      </c>
      <c r="E9" s="114">
        <v>0</v>
      </c>
      <c r="F9" s="115">
        <f>INCOME!E33</f>
        <v>4122250.7799999993</v>
      </c>
      <c r="G9" s="116">
        <v>0</v>
      </c>
      <c r="H9" s="42">
        <f t="shared" si="0"/>
        <v>1</v>
      </c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</row>
    <row r="10" spans="1:172" ht="14.45" customHeight="1" x14ac:dyDescent="0.3">
      <c r="A10" s="45" t="s">
        <v>3</v>
      </c>
      <c r="B10" s="101">
        <f>SUM(B11:B17)</f>
        <v>366678679</v>
      </c>
      <c r="C10" s="102">
        <f t="shared" ref="C10:G10" si="1">SUM(C11:C17)</f>
        <v>20000000</v>
      </c>
      <c r="D10" s="101">
        <f t="shared" si="1"/>
        <v>164153083</v>
      </c>
      <c r="E10" s="102">
        <f t="shared" si="1"/>
        <v>20000000</v>
      </c>
      <c r="F10" s="103">
        <f t="shared" si="1"/>
        <v>137034733.25</v>
      </c>
      <c r="G10" s="104">
        <f t="shared" si="1"/>
        <v>11649330.35</v>
      </c>
      <c r="H10" s="42">
        <f t="shared" si="0"/>
        <v>1</v>
      </c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</row>
    <row r="11" spans="1:172" ht="15" x14ac:dyDescent="0.3">
      <c r="A11" s="47" t="s">
        <v>106</v>
      </c>
      <c r="B11" s="109">
        <f>ORG!C9</f>
        <v>43442921</v>
      </c>
      <c r="C11" s="110">
        <f>ORG!D9</f>
        <v>0</v>
      </c>
      <c r="D11" s="109">
        <f>ORG!E9</f>
        <v>21747075</v>
      </c>
      <c r="E11" s="110">
        <f>ORG!F9</f>
        <v>0</v>
      </c>
      <c r="F11" s="111">
        <f>ORG!G9</f>
        <v>20450682.23</v>
      </c>
      <c r="G11" s="112">
        <f>ORG!H9</f>
        <v>0</v>
      </c>
      <c r="H11" s="42">
        <f t="shared" si="0"/>
        <v>1</v>
      </c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</row>
    <row r="12" spans="1:172" ht="15" x14ac:dyDescent="0.3">
      <c r="A12" s="47" t="s">
        <v>107</v>
      </c>
      <c r="B12" s="109">
        <f>ORG!C10</f>
        <v>54869417</v>
      </c>
      <c r="C12" s="110">
        <f>ORG!D10</f>
        <v>0</v>
      </c>
      <c r="D12" s="109">
        <f>ORG!E10</f>
        <v>27263563</v>
      </c>
      <c r="E12" s="110">
        <f>ORG!F10</f>
        <v>0</v>
      </c>
      <c r="F12" s="111">
        <f>ORG!G10</f>
        <v>22842628.920000002</v>
      </c>
      <c r="G12" s="112">
        <f>ORG!H10</f>
        <v>0</v>
      </c>
      <c r="H12" s="42">
        <f t="shared" si="0"/>
        <v>1</v>
      </c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</row>
    <row r="13" spans="1:172" ht="15" x14ac:dyDescent="0.3">
      <c r="A13" s="47" t="s">
        <v>108</v>
      </c>
      <c r="B13" s="109">
        <f>ORG!C11</f>
        <v>664806</v>
      </c>
      <c r="C13" s="110">
        <f>ORG!D11</f>
        <v>0</v>
      </c>
      <c r="D13" s="109">
        <f>ORG!E11</f>
        <v>375653</v>
      </c>
      <c r="E13" s="110">
        <f>ORG!F11</f>
        <v>0</v>
      </c>
      <c r="F13" s="111">
        <f>ORG!G11</f>
        <v>265794.34999999998</v>
      </c>
      <c r="G13" s="112">
        <f>ORG!H11</f>
        <v>0</v>
      </c>
      <c r="H13" s="42">
        <f t="shared" si="0"/>
        <v>1</v>
      </c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</row>
    <row r="14" spans="1:172" ht="15" x14ac:dyDescent="0.3">
      <c r="A14" s="47" t="s">
        <v>109</v>
      </c>
      <c r="B14" s="109">
        <f>ORG!C12</f>
        <v>10390702</v>
      </c>
      <c r="C14" s="110">
        <f>ORG!D12</f>
        <v>0</v>
      </c>
      <c r="D14" s="109">
        <f>ORG!E12</f>
        <v>5425880</v>
      </c>
      <c r="E14" s="110">
        <f>ORG!F12</f>
        <v>0</v>
      </c>
      <c r="F14" s="111">
        <f>ORG!G12</f>
        <v>4134990.02</v>
      </c>
      <c r="G14" s="112">
        <f>ORG!H12</f>
        <v>0</v>
      </c>
      <c r="H14" s="42">
        <f t="shared" si="0"/>
        <v>1</v>
      </c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</row>
    <row r="15" spans="1:172" ht="15" x14ac:dyDescent="0.3">
      <c r="A15" s="47" t="s">
        <v>49</v>
      </c>
      <c r="B15" s="109">
        <f>ORG!C13</f>
        <v>177443744</v>
      </c>
      <c r="C15" s="110">
        <f>ORG!D13</f>
        <v>0</v>
      </c>
      <c r="D15" s="109">
        <f>ORG!E13</f>
        <v>55065232</v>
      </c>
      <c r="E15" s="110">
        <f>ORG!F13</f>
        <v>0</v>
      </c>
      <c r="F15" s="111">
        <f>ORG!G13</f>
        <v>48697846.259999998</v>
      </c>
      <c r="G15" s="112">
        <f>ORG!H13</f>
        <v>0</v>
      </c>
      <c r="H15" s="42">
        <f t="shared" si="0"/>
        <v>1</v>
      </c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</row>
    <row r="16" spans="1:172" ht="15" x14ac:dyDescent="0.3">
      <c r="A16" s="47" t="s">
        <v>110</v>
      </c>
      <c r="B16" s="109">
        <f>ORG!C14</f>
        <v>23384626</v>
      </c>
      <c r="C16" s="110">
        <f>ORG!D14</f>
        <v>0</v>
      </c>
      <c r="D16" s="109">
        <f>ORG!E14</f>
        <v>13369455</v>
      </c>
      <c r="E16" s="110">
        <f>ORG!F14</f>
        <v>0</v>
      </c>
      <c r="F16" s="111">
        <f>ORG!G14</f>
        <v>12560468.779999999</v>
      </c>
      <c r="G16" s="112">
        <f>ORG!H14</f>
        <v>0</v>
      </c>
      <c r="H16" s="42">
        <f t="shared" si="0"/>
        <v>1</v>
      </c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</row>
    <row r="17" spans="1:172" ht="15" x14ac:dyDescent="0.3">
      <c r="A17" s="48" t="s">
        <v>111</v>
      </c>
      <c r="B17" s="113">
        <f>ORG!C15</f>
        <v>56482463</v>
      </c>
      <c r="C17" s="114">
        <f>ORG!D15</f>
        <v>20000000</v>
      </c>
      <c r="D17" s="113">
        <f>ORG!E15</f>
        <v>40906225</v>
      </c>
      <c r="E17" s="114">
        <f>ORG!F15</f>
        <v>20000000</v>
      </c>
      <c r="F17" s="115">
        <f>ORG!G15</f>
        <v>28082322.690000001</v>
      </c>
      <c r="G17" s="116">
        <f>ORG!H15</f>
        <v>11649330.35</v>
      </c>
      <c r="H17" s="42">
        <f t="shared" si="0"/>
        <v>1</v>
      </c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</row>
    <row r="18" spans="1:172" ht="15" x14ac:dyDescent="0.3">
      <c r="A18" s="45" t="s">
        <v>112</v>
      </c>
      <c r="B18" s="101">
        <f>B6-B10</f>
        <v>-3869029</v>
      </c>
      <c r="C18" s="102">
        <f t="shared" ref="C18:G18" si="2">C6-C10</f>
        <v>-20000000</v>
      </c>
      <c r="D18" s="101">
        <f t="shared" si="2"/>
        <v>-11054419</v>
      </c>
      <c r="E18" s="102">
        <f t="shared" si="2"/>
        <v>-20000000</v>
      </c>
      <c r="F18" s="103">
        <f t="shared" si="2"/>
        <v>41046571.74000001</v>
      </c>
      <c r="G18" s="104">
        <f t="shared" si="2"/>
        <v>-11649330.35</v>
      </c>
      <c r="H18" s="42">
        <f t="shared" si="0"/>
        <v>1</v>
      </c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</row>
    <row r="19" spans="1:172" ht="19.5" x14ac:dyDescent="0.3">
      <c r="A19" s="45" t="s">
        <v>113</v>
      </c>
      <c r="B19" s="101">
        <f>B20-B21</f>
        <v>13577741</v>
      </c>
      <c r="C19" s="102">
        <f t="shared" ref="C19:G19" si="3">C20-C21</f>
        <v>0</v>
      </c>
      <c r="D19" s="101">
        <f>D20-D21</f>
        <v>5629420</v>
      </c>
      <c r="E19" s="102">
        <f t="shared" si="3"/>
        <v>0</v>
      </c>
      <c r="F19" s="103">
        <f>F20-F21</f>
        <v>5675132.1800000016</v>
      </c>
      <c r="G19" s="104">
        <f t="shared" si="3"/>
        <v>0</v>
      </c>
      <c r="H19" s="42">
        <f t="shared" si="0"/>
        <v>1</v>
      </c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</row>
    <row r="20" spans="1:172" ht="15" x14ac:dyDescent="0.3">
      <c r="A20" s="47" t="s">
        <v>114</v>
      </c>
      <c r="B20" s="109">
        <f>ORG!C16</f>
        <v>112277741</v>
      </c>
      <c r="C20" s="110">
        <f>ORG!D16</f>
        <v>0</v>
      </c>
      <c r="D20" s="109">
        <f>ORG!E16</f>
        <v>24729420</v>
      </c>
      <c r="E20" s="110">
        <f>ORG!F16</f>
        <v>0</v>
      </c>
      <c r="F20" s="111">
        <f>ORG!G16</f>
        <v>16840173.870000001</v>
      </c>
      <c r="G20" s="112">
        <f>ORG!H17</f>
        <v>0</v>
      </c>
      <c r="H20" s="42">
        <f t="shared" si="0"/>
        <v>1</v>
      </c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</row>
    <row r="21" spans="1:172" ht="15" x14ac:dyDescent="0.3">
      <c r="A21" s="47" t="s">
        <v>115</v>
      </c>
      <c r="B21" s="109">
        <f>INCOME!C61</f>
        <v>98700000</v>
      </c>
      <c r="C21" s="110">
        <v>0</v>
      </c>
      <c r="D21" s="109">
        <f>INCOME!D61</f>
        <v>19100000</v>
      </c>
      <c r="E21" s="110">
        <v>0</v>
      </c>
      <c r="F21" s="111">
        <f>INCOME!E61</f>
        <v>11165041.689999999</v>
      </c>
      <c r="G21" s="112">
        <v>0</v>
      </c>
      <c r="H21" s="42">
        <f t="shared" si="0"/>
        <v>1</v>
      </c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</row>
    <row r="22" spans="1:172" ht="15" x14ac:dyDescent="0.3">
      <c r="A22" s="45" t="s">
        <v>116</v>
      </c>
      <c r="B22" s="101">
        <f>B18-B19</f>
        <v>-17446770</v>
      </c>
      <c r="C22" s="102">
        <f t="shared" ref="C22:G22" si="4">C18-C19</f>
        <v>-20000000</v>
      </c>
      <c r="D22" s="101">
        <f>D18-D19</f>
        <v>-16683839</v>
      </c>
      <c r="E22" s="102">
        <f t="shared" si="4"/>
        <v>-20000000</v>
      </c>
      <c r="F22" s="103">
        <f>F18-F19</f>
        <v>35371439.56000001</v>
      </c>
      <c r="G22" s="104">
        <f t="shared" si="4"/>
        <v>-11649330.35</v>
      </c>
      <c r="H22" s="42">
        <f t="shared" si="0"/>
        <v>1</v>
      </c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</row>
    <row r="23" spans="1:172" ht="15" x14ac:dyDescent="0.3">
      <c r="A23" s="45" t="s">
        <v>117</v>
      </c>
      <c r="B23" s="101">
        <f>B24-B29</f>
        <v>-796160</v>
      </c>
      <c r="C23" s="102">
        <f t="shared" ref="C23:G23" si="5">C24-C29</f>
        <v>0</v>
      </c>
      <c r="D23" s="101">
        <f t="shared" si="5"/>
        <v>1582966</v>
      </c>
      <c r="E23" s="102">
        <f t="shared" si="5"/>
        <v>0</v>
      </c>
      <c r="F23" s="103">
        <f>F24-F29</f>
        <v>53764056.090000004</v>
      </c>
      <c r="G23" s="104">
        <f t="shared" si="5"/>
        <v>8350669.6500000004</v>
      </c>
      <c r="H23" s="42">
        <f t="shared" si="0"/>
        <v>1</v>
      </c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</row>
    <row r="24" spans="1:172" ht="15" x14ac:dyDescent="0.3">
      <c r="A24" s="47" t="s">
        <v>118</v>
      </c>
      <c r="B24" s="109">
        <f t="shared" ref="B24:G24" si="6">SUM(B25:B28)</f>
        <v>0</v>
      </c>
      <c r="C24" s="110">
        <f t="shared" si="6"/>
        <v>0</v>
      </c>
      <c r="D24" s="109">
        <f>SUM(D25:D28)</f>
        <v>1582966</v>
      </c>
      <c r="E24" s="110">
        <f t="shared" si="6"/>
        <v>0</v>
      </c>
      <c r="F24" s="111">
        <f>SUM(F25:F28)</f>
        <v>53764056.090000004</v>
      </c>
      <c r="G24" s="112">
        <f t="shared" si="6"/>
        <v>8350669.6500000004</v>
      </c>
      <c r="H24" s="42">
        <f t="shared" si="0"/>
        <v>1</v>
      </c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</row>
    <row r="25" spans="1:172" ht="15" x14ac:dyDescent="0.3">
      <c r="A25" s="49" t="s">
        <v>119</v>
      </c>
      <c r="B25" s="117">
        <f>IF(INCOME!C5&gt;ORG!C6,INCOME!C5-ORG!C6,0)</f>
        <v>0</v>
      </c>
      <c r="C25" s="118">
        <v>0</v>
      </c>
      <c r="D25" s="117">
        <f>IF(INCOME!D5&gt;ORG!E6,INCOME!D5-ORG!E6,0)</f>
        <v>1582966</v>
      </c>
      <c r="E25" s="118">
        <v>0</v>
      </c>
      <c r="F25" s="119">
        <f>IF(INCOME!$E$5&gt;ORG!G6,INCOME!$E$5-ORG!G6,0)</f>
        <v>53764056.090000004</v>
      </c>
      <c r="G25" s="120">
        <v>8350669.6500000004</v>
      </c>
      <c r="H25" s="42">
        <f t="shared" si="0"/>
        <v>1</v>
      </c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</row>
    <row r="26" spans="1:172" ht="15" hidden="1" x14ac:dyDescent="0.3">
      <c r="A26" s="50" t="s">
        <v>96</v>
      </c>
      <c r="B26" s="93">
        <v>0</v>
      </c>
      <c r="C26" s="94">
        <v>0</v>
      </c>
      <c r="D26" s="93">
        <v>0</v>
      </c>
      <c r="E26" s="94">
        <v>0</v>
      </c>
      <c r="F26" s="95">
        <v>0</v>
      </c>
      <c r="G26" s="94">
        <v>0</v>
      </c>
      <c r="H26" s="42">
        <f t="shared" si="0"/>
        <v>0</v>
      </c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</row>
    <row r="27" spans="1:172" ht="15" hidden="1" x14ac:dyDescent="0.3">
      <c r="A27" s="50" t="s">
        <v>97</v>
      </c>
      <c r="B27" s="93">
        <v>0</v>
      </c>
      <c r="C27" s="94">
        <v>0</v>
      </c>
      <c r="D27" s="93">
        <v>0</v>
      </c>
      <c r="E27" s="94">
        <v>0</v>
      </c>
      <c r="F27" s="95">
        <v>0</v>
      </c>
      <c r="G27" s="94">
        <v>0</v>
      </c>
      <c r="H27" s="42">
        <f t="shared" si="0"/>
        <v>0</v>
      </c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</row>
    <row r="28" spans="1:172" ht="21" hidden="1" x14ac:dyDescent="0.3">
      <c r="A28" s="50" t="s">
        <v>99</v>
      </c>
      <c r="B28" s="93">
        <v>0</v>
      </c>
      <c r="C28" s="94">
        <v>0</v>
      </c>
      <c r="D28" s="93">
        <v>0</v>
      </c>
      <c r="E28" s="94">
        <v>0</v>
      </c>
      <c r="F28" s="95">
        <v>0</v>
      </c>
      <c r="G28" s="94">
        <v>0</v>
      </c>
      <c r="H28" s="42">
        <f t="shared" si="0"/>
        <v>0</v>
      </c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</row>
    <row r="29" spans="1:172" ht="15" x14ac:dyDescent="0.3">
      <c r="A29" s="51" t="s">
        <v>115</v>
      </c>
      <c r="B29" s="109">
        <f>SUM(B30:B34)</f>
        <v>796160</v>
      </c>
      <c r="C29" s="110">
        <f t="shared" ref="C29:G29" si="7">SUM(C30:C34)</f>
        <v>0</v>
      </c>
      <c r="D29" s="109">
        <f t="shared" si="7"/>
        <v>0</v>
      </c>
      <c r="E29" s="110">
        <f t="shared" si="7"/>
        <v>0</v>
      </c>
      <c r="F29" s="111">
        <f t="shared" si="7"/>
        <v>0</v>
      </c>
      <c r="G29" s="110">
        <f t="shared" si="7"/>
        <v>0</v>
      </c>
      <c r="H29" s="42">
        <f t="shared" si="0"/>
        <v>1</v>
      </c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</row>
    <row r="30" spans="1:172" ht="15" x14ac:dyDescent="0.3">
      <c r="A30" s="49" t="s">
        <v>120</v>
      </c>
      <c r="B30" s="121">
        <v>796160</v>
      </c>
      <c r="C30" s="122">
        <v>0</v>
      </c>
      <c r="D30" s="121">
        <f>IF(ORG!E6&gt;INCOME!D5,ORG!E6-INCOME!D5,0)</f>
        <v>0</v>
      </c>
      <c r="E30" s="122">
        <v>0</v>
      </c>
      <c r="F30" s="123">
        <f>IF(ORG!E6&gt;INCOME!D5,ORG!E6-INCOME!D5,0)</f>
        <v>0</v>
      </c>
      <c r="G30" s="122">
        <v>0</v>
      </c>
      <c r="H30" s="42">
        <f>IF(B30+C30+D30+E30+F30+G30=0,0,1)</f>
        <v>1</v>
      </c>
      <c r="I30" s="74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</row>
    <row r="31" spans="1:172" ht="15" hidden="1" x14ac:dyDescent="0.3">
      <c r="A31" s="50" t="s">
        <v>96</v>
      </c>
      <c r="B31" s="93">
        <v>0</v>
      </c>
      <c r="C31" s="94">
        <v>0</v>
      </c>
      <c r="D31" s="93">
        <v>0</v>
      </c>
      <c r="E31" s="94">
        <v>0</v>
      </c>
      <c r="F31" s="95">
        <v>0</v>
      </c>
      <c r="G31" s="94">
        <v>0</v>
      </c>
      <c r="H31" s="42">
        <f t="shared" si="0"/>
        <v>0</v>
      </c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</row>
    <row r="32" spans="1:172" ht="15" hidden="1" x14ac:dyDescent="0.3">
      <c r="A32" s="50" t="s">
        <v>97</v>
      </c>
      <c r="B32" s="93">
        <f>INCOME!C71</f>
        <v>0</v>
      </c>
      <c r="C32" s="94">
        <v>0</v>
      </c>
      <c r="D32" s="93">
        <f>INCOME!D71</f>
        <v>0</v>
      </c>
      <c r="E32" s="94">
        <v>0</v>
      </c>
      <c r="F32" s="95">
        <f>INCOME!E69</f>
        <v>0</v>
      </c>
      <c r="G32" s="94">
        <v>0</v>
      </c>
      <c r="H32" s="42">
        <f t="shared" si="0"/>
        <v>0</v>
      </c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</row>
    <row r="33" spans="1:172" ht="21" hidden="1" x14ac:dyDescent="0.3">
      <c r="A33" s="52" t="s">
        <v>98</v>
      </c>
      <c r="B33" s="96">
        <v>0</v>
      </c>
      <c r="C33" s="97">
        <v>0</v>
      </c>
      <c r="D33" s="96">
        <v>0</v>
      </c>
      <c r="E33" s="97">
        <v>0</v>
      </c>
      <c r="F33" s="98">
        <v>0</v>
      </c>
      <c r="G33" s="97">
        <v>0</v>
      </c>
      <c r="H33" s="42">
        <f t="shared" si="0"/>
        <v>0</v>
      </c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</row>
    <row r="34" spans="1:172" ht="21" hidden="1" x14ac:dyDescent="0.3">
      <c r="A34" s="52" t="s">
        <v>99</v>
      </c>
      <c r="B34" s="96">
        <v>0</v>
      </c>
      <c r="C34" s="97">
        <v>0</v>
      </c>
      <c r="D34" s="96">
        <v>0</v>
      </c>
      <c r="E34" s="97">
        <v>0</v>
      </c>
      <c r="F34" s="98">
        <v>0</v>
      </c>
      <c r="G34" s="97">
        <v>0</v>
      </c>
      <c r="H34" s="42">
        <f t="shared" si="0"/>
        <v>0</v>
      </c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</row>
    <row r="35" spans="1:172" ht="15" x14ac:dyDescent="0.3">
      <c r="A35" s="45" t="s">
        <v>121</v>
      </c>
      <c r="B35" s="101">
        <f t="shared" ref="B35:G35" si="8">B36-B39</f>
        <v>16650610</v>
      </c>
      <c r="C35" s="102">
        <f t="shared" si="8"/>
        <v>20000000</v>
      </c>
      <c r="D35" s="101">
        <f>D36-D39</f>
        <v>18266805</v>
      </c>
      <c r="E35" s="102">
        <f t="shared" si="8"/>
        <v>20000000</v>
      </c>
      <c r="F35" s="103">
        <f>F36-F39</f>
        <v>18392616.530000001</v>
      </c>
      <c r="G35" s="102">
        <f t="shared" si="8"/>
        <v>20000000</v>
      </c>
      <c r="H35" s="42">
        <f t="shared" si="0"/>
        <v>1</v>
      </c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</row>
    <row r="36" spans="1:172" ht="15" x14ac:dyDescent="0.3">
      <c r="A36" s="53" t="s">
        <v>118</v>
      </c>
      <c r="B36" s="109">
        <f t="shared" ref="B36:G36" si="9">SUM(B37:B38)</f>
        <v>20000000</v>
      </c>
      <c r="C36" s="110">
        <f t="shared" si="9"/>
        <v>20000000</v>
      </c>
      <c r="D36" s="109">
        <f t="shared" si="9"/>
        <v>20000000</v>
      </c>
      <c r="E36" s="110">
        <f t="shared" si="9"/>
        <v>20000000</v>
      </c>
      <c r="F36" s="111">
        <f t="shared" si="9"/>
        <v>20000000</v>
      </c>
      <c r="G36" s="110">
        <f t="shared" si="9"/>
        <v>20000000</v>
      </c>
      <c r="H36" s="42">
        <f t="shared" si="0"/>
        <v>1</v>
      </c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</row>
    <row r="37" spans="1:172" ht="15" hidden="1" x14ac:dyDescent="0.3">
      <c r="A37" s="54" t="s">
        <v>101</v>
      </c>
      <c r="B37" s="93">
        <v>0</v>
      </c>
      <c r="C37" s="94">
        <v>0</v>
      </c>
      <c r="D37" s="93">
        <v>0</v>
      </c>
      <c r="E37" s="94">
        <v>0</v>
      </c>
      <c r="F37" s="95">
        <v>0</v>
      </c>
      <c r="G37" s="94">
        <v>0</v>
      </c>
      <c r="H37" s="42">
        <f t="shared" si="0"/>
        <v>0</v>
      </c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</row>
    <row r="38" spans="1:172" ht="15" x14ac:dyDescent="0.3">
      <c r="A38" s="54" t="s">
        <v>100</v>
      </c>
      <c r="B38" s="121">
        <f>INCOME!C76</f>
        <v>20000000</v>
      </c>
      <c r="C38" s="122">
        <v>20000000</v>
      </c>
      <c r="D38" s="121">
        <f>INCOME!D76</f>
        <v>20000000</v>
      </c>
      <c r="E38" s="122">
        <v>20000000</v>
      </c>
      <c r="F38" s="123">
        <f>INCOME!E76</f>
        <v>20000000</v>
      </c>
      <c r="G38" s="122">
        <v>20000000</v>
      </c>
      <c r="H38" s="42">
        <f t="shared" si="0"/>
        <v>1</v>
      </c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</row>
    <row r="39" spans="1:172" ht="15" x14ac:dyDescent="0.3">
      <c r="A39" s="53" t="s">
        <v>115</v>
      </c>
      <c r="B39" s="109">
        <f t="shared" ref="B39:G39" si="10">SUM(B40:B41)</f>
        <v>3349390</v>
      </c>
      <c r="C39" s="110">
        <f t="shared" si="10"/>
        <v>0</v>
      </c>
      <c r="D39" s="109">
        <f t="shared" si="10"/>
        <v>1733195</v>
      </c>
      <c r="E39" s="110">
        <f t="shared" si="10"/>
        <v>0</v>
      </c>
      <c r="F39" s="111">
        <f t="shared" si="10"/>
        <v>1607383.47</v>
      </c>
      <c r="G39" s="110">
        <f t="shared" si="10"/>
        <v>0</v>
      </c>
      <c r="H39" s="42">
        <f t="shared" si="0"/>
        <v>1</v>
      </c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</row>
    <row r="40" spans="1:172" ht="15" x14ac:dyDescent="0.3">
      <c r="A40" s="54" t="s">
        <v>101</v>
      </c>
      <c r="B40" s="121">
        <f>ORG!C17</f>
        <v>3349390</v>
      </c>
      <c r="C40" s="122">
        <f>ORG!D18</f>
        <v>0</v>
      </c>
      <c r="D40" s="121">
        <f>ORG!E17</f>
        <v>1733195</v>
      </c>
      <c r="E40" s="122">
        <f>ORG!F18</f>
        <v>0</v>
      </c>
      <c r="F40" s="123">
        <f>ORG!G17</f>
        <v>1607383.47</v>
      </c>
      <c r="G40" s="122">
        <f>ORG!H18</f>
        <v>0</v>
      </c>
      <c r="H40" s="42">
        <f t="shared" si="0"/>
        <v>1</v>
      </c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</row>
    <row r="41" spans="1:172" ht="15" hidden="1" x14ac:dyDescent="0.3">
      <c r="A41" s="54" t="s">
        <v>100</v>
      </c>
      <c r="B41" s="96">
        <v>0</v>
      </c>
      <c r="C41" s="97">
        <v>0</v>
      </c>
      <c r="D41" s="96">
        <v>0</v>
      </c>
      <c r="E41" s="97">
        <v>0</v>
      </c>
      <c r="F41" s="98">
        <v>0</v>
      </c>
      <c r="G41" s="94">
        <v>0</v>
      </c>
      <c r="H41" s="42">
        <f t="shared" si="0"/>
        <v>0</v>
      </c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</row>
    <row r="42" spans="1:172" ht="15" x14ac:dyDescent="0.3">
      <c r="A42" s="45" t="s">
        <v>122</v>
      </c>
      <c r="B42" s="101">
        <f>B22-B23+B35</f>
        <v>0</v>
      </c>
      <c r="C42" s="104">
        <f t="shared" ref="C42:G42" si="11">C22-C23+C35</f>
        <v>0</v>
      </c>
      <c r="D42" s="103">
        <f>D22-D23+D35</f>
        <v>0</v>
      </c>
      <c r="E42" s="102">
        <f t="shared" si="11"/>
        <v>0</v>
      </c>
      <c r="F42" s="101">
        <f>F22-F23+F35</f>
        <v>0</v>
      </c>
      <c r="G42" s="104">
        <f t="shared" si="11"/>
        <v>0</v>
      </c>
      <c r="H42" s="42">
        <v>1</v>
      </c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</row>
    <row r="43" spans="1:172" ht="19.5" customHeight="1" x14ac:dyDescent="0.3">
      <c r="A43" s="133" t="s">
        <v>123</v>
      </c>
      <c r="B43" s="133"/>
      <c r="C43" s="133"/>
      <c r="D43" s="133"/>
      <c r="E43" s="133"/>
      <c r="F43" s="134">
        <v>817714.44</v>
      </c>
      <c r="G43" s="134"/>
      <c r="H43" s="42">
        <f t="shared" si="0"/>
        <v>1</v>
      </c>
      <c r="I43" s="39"/>
      <c r="J43" s="74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</row>
    <row r="44" spans="1:172" ht="18.600000000000001" customHeight="1" x14ac:dyDescent="0.3">
      <c r="A44" s="133" t="s">
        <v>124</v>
      </c>
      <c r="B44" s="133"/>
      <c r="C44" s="133"/>
      <c r="D44" s="133"/>
      <c r="E44" s="133"/>
      <c r="F44" s="134">
        <f>IF(F25&gt;0,F25+F43,IF(F30&gt;0,F43-F30,"sos"))</f>
        <v>54581770.530000001</v>
      </c>
      <c r="G44" s="134"/>
      <c r="H44" s="42">
        <f t="shared" si="0"/>
        <v>1</v>
      </c>
      <c r="I44" s="39"/>
      <c r="J44" s="39"/>
      <c r="K44" s="74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</row>
    <row r="45" spans="1:172" ht="6.6" customHeight="1" x14ac:dyDescent="0.3">
      <c r="A45" s="58"/>
      <c r="B45" s="59"/>
      <c r="C45" s="59"/>
      <c r="D45" s="59"/>
      <c r="E45" s="59"/>
      <c r="F45" s="59"/>
      <c r="G45" s="5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</row>
    <row r="46" spans="1:172" ht="15" hidden="1" x14ac:dyDescent="0.3">
      <c r="A46" s="135" t="s">
        <v>127</v>
      </c>
      <c r="B46" s="135"/>
      <c r="C46" s="135"/>
      <c r="D46" s="60"/>
      <c r="E46" s="60" t="s">
        <v>128</v>
      </c>
      <c r="F46" s="60"/>
      <c r="G46" s="5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</row>
    <row r="47" spans="1:172" ht="15" hidden="1" x14ac:dyDescent="0.3">
      <c r="A47" s="60"/>
      <c r="B47" s="61"/>
      <c r="C47" s="61"/>
      <c r="D47" s="61"/>
      <c r="E47" s="61"/>
      <c r="F47" s="61"/>
      <c r="G47" s="5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</row>
    <row r="48" spans="1:172" ht="15" hidden="1" x14ac:dyDescent="0.3">
      <c r="A48" s="124" t="s">
        <v>125</v>
      </c>
      <c r="B48" s="124"/>
      <c r="C48" s="124"/>
      <c r="D48" s="60"/>
      <c r="E48" s="60"/>
      <c r="F48" s="60"/>
      <c r="G48" s="5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</row>
    <row r="49" spans="1:172" ht="3.6" hidden="1" customHeight="1" x14ac:dyDescent="0.3">
      <c r="A49" s="124" t="s">
        <v>126</v>
      </c>
      <c r="B49" s="124"/>
      <c r="C49" s="124"/>
      <c r="D49" s="62"/>
      <c r="E49" s="61" t="s">
        <v>129</v>
      </c>
      <c r="F49" s="62"/>
      <c r="G49" s="5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</row>
    <row r="50" spans="1:172" ht="15" x14ac:dyDescent="0.3">
      <c r="A50" s="80"/>
      <c r="B50" s="80"/>
      <c r="C50" s="80"/>
      <c r="D50" s="80"/>
      <c r="E50" s="80"/>
      <c r="F50" s="84"/>
      <c r="G50" s="80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</row>
    <row r="51" spans="1:172" ht="15" x14ac:dyDescent="0.3">
      <c r="A51" s="81"/>
      <c r="B51" s="80"/>
      <c r="C51" s="80"/>
      <c r="D51" s="80"/>
      <c r="E51" s="80"/>
      <c r="F51" s="84"/>
      <c r="G51" s="84"/>
      <c r="H51" s="39"/>
      <c r="I51" s="74"/>
      <c r="J51" s="74"/>
      <c r="K51" s="74"/>
      <c r="L51" s="74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</row>
    <row r="52" spans="1:172" ht="15" x14ac:dyDescent="0.3">
      <c r="A52" s="56"/>
      <c r="B52" s="55"/>
      <c r="C52" s="55"/>
      <c r="D52" s="55"/>
      <c r="E52" s="55"/>
      <c r="F52" s="63"/>
      <c r="G52" s="63"/>
      <c r="H52" s="39"/>
      <c r="I52" s="74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</row>
    <row r="53" spans="1:172" ht="15" x14ac:dyDescent="0.3">
      <c r="A53" s="56"/>
      <c r="B53" s="55"/>
      <c r="C53" s="55"/>
      <c r="E53" s="55"/>
      <c r="F53" s="55"/>
      <c r="G53" s="55"/>
      <c r="H53" s="39"/>
      <c r="I53" s="39"/>
      <c r="J53" s="74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</row>
    <row r="54" spans="1:172" ht="15" x14ac:dyDescent="0.3">
      <c r="A54" s="56"/>
      <c r="B54" s="55"/>
      <c r="C54" s="55"/>
      <c r="D54" s="55"/>
      <c r="E54" s="55"/>
      <c r="F54" s="55"/>
      <c r="G54" s="55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</row>
    <row r="55" spans="1:172" ht="15" x14ac:dyDescent="0.3">
      <c r="A55" s="56"/>
      <c r="B55" s="55"/>
      <c r="C55" s="55"/>
      <c r="D55" s="55"/>
      <c r="E55" s="55"/>
      <c r="F55" s="55"/>
      <c r="G55" s="55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</row>
    <row r="56" spans="1:172" ht="15" x14ac:dyDescent="0.3">
      <c r="A56" s="56"/>
      <c r="B56" s="55"/>
      <c r="C56" s="55"/>
      <c r="D56" s="55"/>
      <c r="E56" s="55"/>
      <c r="F56" s="55"/>
      <c r="G56" s="55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</row>
    <row r="57" spans="1:172" ht="15" x14ac:dyDescent="0.3">
      <c r="A57" s="56"/>
      <c r="B57" s="55"/>
      <c r="C57" s="55"/>
      <c r="D57" s="55"/>
      <c r="E57" s="55"/>
      <c r="F57" s="55"/>
      <c r="G57" s="55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</row>
    <row r="58" spans="1:172" ht="15" x14ac:dyDescent="0.3">
      <c r="A58" s="56"/>
      <c r="B58" s="55"/>
      <c r="C58" s="55"/>
      <c r="D58" s="55"/>
      <c r="E58" s="55"/>
      <c r="F58" s="55"/>
      <c r="G58" s="55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</row>
    <row r="59" spans="1:172" ht="15" x14ac:dyDescent="0.3">
      <c r="A59" s="56"/>
      <c r="B59" s="55"/>
      <c r="C59" s="55"/>
      <c r="D59" s="55"/>
      <c r="E59" s="55"/>
      <c r="F59" s="55"/>
      <c r="G59" s="55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</row>
    <row r="60" spans="1:172" ht="15" x14ac:dyDescent="0.3">
      <c r="A60" s="56"/>
      <c r="B60" s="55"/>
      <c r="C60" s="55"/>
      <c r="D60" s="55"/>
      <c r="E60" s="55"/>
      <c r="F60" s="55"/>
      <c r="G60" s="55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</row>
    <row r="61" spans="1:172" ht="15" x14ac:dyDescent="0.3">
      <c r="A61" s="56"/>
      <c r="B61" s="55"/>
      <c r="C61" s="55"/>
      <c r="D61" s="55"/>
      <c r="E61" s="55"/>
      <c r="F61" s="55"/>
      <c r="G61" s="55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</row>
    <row r="62" spans="1:172" ht="15" x14ac:dyDescent="0.3">
      <c r="A62" s="56"/>
      <c r="B62" s="55"/>
      <c r="C62" s="55"/>
      <c r="D62" s="55"/>
      <c r="E62" s="55"/>
      <c r="F62" s="55"/>
      <c r="G62" s="55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</row>
    <row r="63" spans="1:172" ht="15" x14ac:dyDescent="0.3">
      <c r="A63" s="56"/>
      <c r="B63" s="55"/>
      <c r="C63" s="55"/>
      <c r="D63" s="55"/>
      <c r="E63" s="55"/>
      <c r="F63" s="55"/>
      <c r="G63" s="55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</row>
    <row r="64" spans="1:172" ht="15" x14ac:dyDescent="0.3">
      <c r="A64" s="56"/>
      <c r="B64" s="55"/>
      <c r="C64" s="55"/>
      <c r="D64" s="55"/>
      <c r="E64" s="55"/>
      <c r="F64" s="55"/>
      <c r="G64" s="55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</row>
    <row r="65" spans="1:172" ht="15" x14ac:dyDescent="0.3">
      <c r="A65" s="56"/>
      <c r="B65" s="55"/>
      <c r="C65" s="55"/>
      <c r="D65" s="55"/>
      <c r="E65" s="55"/>
      <c r="F65" s="55"/>
      <c r="G65" s="55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</row>
    <row r="66" spans="1:172" ht="15" x14ac:dyDescent="0.3">
      <c r="A66" s="56"/>
      <c r="B66" s="55"/>
      <c r="C66" s="55"/>
      <c r="D66" s="55"/>
      <c r="E66" s="55"/>
      <c r="F66" s="55"/>
      <c r="G66" s="55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</row>
    <row r="67" spans="1:172" ht="15" x14ac:dyDescent="0.3">
      <c r="A67" s="56"/>
      <c r="B67" s="55"/>
      <c r="C67" s="55"/>
      <c r="D67" s="55"/>
      <c r="E67" s="55"/>
      <c r="F67" s="55"/>
      <c r="G67" s="55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</row>
    <row r="68" spans="1:172" ht="15" x14ac:dyDescent="0.3">
      <c r="A68" s="56"/>
      <c r="B68" s="55"/>
      <c r="C68" s="55"/>
      <c r="D68" s="55"/>
      <c r="E68" s="55"/>
      <c r="F68" s="55"/>
      <c r="G68" s="55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</row>
    <row r="69" spans="1:172" ht="15" x14ac:dyDescent="0.3">
      <c r="A69" s="56"/>
      <c r="B69" s="55"/>
      <c r="C69" s="55"/>
      <c r="D69" s="55"/>
      <c r="E69" s="55"/>
      <c r="F69" s="55"/>
      <c r="G69" s="55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</row>
    <row r="70" spans="1:172" ht="15" x14ac:dyDescent="0.3">
      <c r="A70" s="56"/>
      <c r="B70" s="55"/>
      <c r="C70" s="55"/>
      <c r="D70" s="55"/>
      <c r="E70" s="55"/>
      <c r="F70" s="55"/>
      <c r="G70" s="55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</row>
    <row r="71" spans="1:172" ht="15" x14ac:dyDescent="0.3">
      <c r="A71" s="56"/>
      <c r="B71" s="55"/>
      <c r="C71" s="55"/>
      <c r="D71" s="55"/>
      <c r="E71" s="55"/>
      <c r="F71" s="55"/>
      <c r="G71" s="55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</row>
    <row r="72" spans="1:172" ht="15" x14ac:dyDescent="0.3">
      <c r="A72" s="56"/>
      <c r="B72" s="55"/>
      <c r="C72" s="55"/>
      <c r="D72" s="55"/>
      <c r="E72" s="55"/>
      <c r="F72" s="55"/>
      <c r="G72" s="55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</row>
    <row r="73" spans="1:172" ht="15" x14ac:dyDescent="0.3">
      <c r="A73" s="56"/>
      <c r="B73" s="55"/>
      <c r="C73" s="55"/>
      <c r="D73" s="55"/>
      <c r="E73" s="55"/>
      <c r="F73" s="55"/>
      <c r="G73" s="55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</row>
    <row r="74" spans="1:172" ht="15" x14ac:dyDescent="0.3">
      <c r="A74" s="56"/>
      <c r="B74" s="55"/>
      <c r="C74" s="55"/>
      <c r="D74" s="55"/>
      <c r="E74" s="55"/>
      <c r="F74" s="55"/>
      <c r="G74" s="55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</row>
    <row r="75" spans="1:172" ht="15" x14ac:dyDescent="0.3">
      <c r="A75" s="56"/>
      <c r="B75" s="55"/>
      <c r="C75" s="55"/>
      <c r="D75" s="55"/>
      <c r="E75" s="55"/>
      <c r="F75" s="55"/>
      <c r="G75" s="55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</row>
    <row r="76" spans="1:172" ht="15" x14ac:dyDescent="0.3">
      <c r="A76" s="56"/>
      <c r="B76" s="55"/>
      <c r="C76" s="55"/>
      <c r="D76" s="55"/>
      <c r="E76" s="55"/>
      <c r="F76" s="55"/>
      <c r="G76" s="55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</row>
    <row r="77" spans="1:172" ht="15" x14ac:dyDescent="0.3">
      <c r="A77" s="56"/>
      <c r="B77" s="55"/>
      <c r="C77" s="55"/>
      <c r="D77" s="55"/>
      <c r="E77" s="55"/>
      <c r="F77" s="55"/>
      <c r="G77" s="55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</row>
    <row r="78" spans="1:172" ht="15" x14ac:dyDescent="0.3">
      <c r="A78" s="56"/>
      <c r="B78" s="55"/>
      <c r="C78" s="55"/>
      <c r="D78" s="55"/>
      <c r="E78" s="55"/>
      <c r="F78" s="55"/>
      <c r="G78" s="55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</row>
    <row r="79" spans="1:172" ht="15" x14ac:dyDescent="0.3">
      <c r="A79" s="56"/>
      <c r="B79" s="55"/>
      <c r="C79" s="55"/>
      <c r="D79" s="55"/>
      <c r="E79" s="55"/>
      <c r="F79" s="55"/>
      <c r="G79" s="55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</row>
    <row r="80" spans="1:172" ht="15" x14ac:dyDescent="0.3">
      <c r="A80" s="56"/>
      <c r="B80" s="55"/>
      <c r="C80" s="55"/>
      <c r="D80" s="55"/>
      <c r="E80" s="55"/>
      <c r="F80" s="55"/>
      <c r="G80" s="55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</row>
    <row r="81" spans="1:172" ht="15" x14ac:dyDescent="0.3">
      <c r="A81" s="56"/>
      <c r="B81" s="55"/>
      <c r="C81" s="55"/>
      <c r="D81" s="55"/>
      <c r="E81" s="55"/>
      <c r="F81" s="55"/>
      <c r="G81" s="55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</row>
    <row r="82" spans="1:172" ht="15" x14ac:dyDescent="0.3">
      <c r="A82" s="56"/>
      <c r="B82" s="55"/>
      <c r="C82" s="55"/>
      <c r="D82" s="55"/>
      <c r="E82" s="55"/>
      <c r="F82" s="55"/>
      <c r="G82" s="55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</row>
    <row r="83" spans="1:172" ht="15" x14ac:dyDescent="0.3">
      <c r="A83" s="56"/>
      <c r="B83" s="55"/>
      <c r="C83" s="55"/>
      <c r="D83" s="55"/>
      <c r="E83" s="55"/>
      <c r="F83" s="55"/>
      <c r="G83" s="55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</row>
    <row r="84" spans="1:172" ht="15" x14ac:dyDescent="0.3">
      <c r="A84" s="56"/>
      <c r="B84" s="55"/>
      <c r="C84" s="55"/>
      <c r="D84" s="55"/>
      <c r="E84" s="55"/>
      <c r="F84" s="55"/>
      <c r="G84" s="55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</row>
    <row r="85" spans="1:172" ht="15" x14ac:dyDescent="0.3">
      <c r="A85" s="56"/>
      <c r="B85" s="55"/>
      <c r="C85" s="55"/>
      <c r="D85" s="55"/>
      <c r="E85" s="55"/>
      <c r="F85" s="55"/>
      <c r="G85" s="55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</row>
    <row r="86" spans="1:172" ht="15" x14ac:dyDescent="0.3">
      <c r="A86" s="56"/>
      <c r="B86" s="55"/>
      <c r="C86" s="55"/>
      <c r="D86" s="55"/>
      <c r="E86" s="55"/>
      <c r="F86" s="55"/>
      <c r="G86" s="55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</row>
    <row r="87" spans="1:172" ht="15" x14ac:dyDescent="0.3">
      <c r="A87" s="56"/>
      <c r="B87" s="55"/>
      <c r="C87" s="55"/>
      <c r="D87" s="55"/>
      <c r="E87" s="55"/>
      <c r="F87" s="55"/>
      <c r="G87" s="55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</row>
    <row r="88" spans="1:172" ht="15" x14ac:dyDescent="0.3">
      <c r="A88" s="56"/>
      <c r="B88" s="55"/>
      <c r="C88" s="55"/>
      <c r="D88" s="55"/>
      <c r="E88" s="55"/>
      <c r="F88" s="55"/>
      <c r="G88" s="55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</row>
    <row r="89" spans="1:172" ht="15" x14ac:dyDescent="0.3">
      <c r="A89" s="56"/>
      <c r="B89" s="55"/>
      <c r="C89" s="55"/>
      <c r="D89" s="55"/>
      <c r="E89" s="55"/>
      <c r="F89" s="55"/>
      <c r="G89" s="55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</row>
    <row r="90" spans="1:172" ht="15" x14ac:dyDescent="0.3">
      <c r="A90" s="56"/>
      <c r="B90" s="55"/>
      <c r="C90" s="55"/>
      <c r="D90" s="55"/>
      <c r="E90" s="55"/>
      <c r="F90" s="55"/>
      <c r="G90" s="55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</row>
    <row r="91" spans="1:172" ht="15" x14ac:dyDescent="0.3">
      <c r="A91" s="56"/>
      <c r="B91" s="55"/>
      <c r="C91" s="55"/>
      <c r="D91" s="55"/>
      <c r="E91" s="55"/>
      <c r="F91" s="55"/>
      <c r="G91" s="55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</row>
    <row r="92" spans="1:172" ht="15" x14ac:dyDescent="0.3">
      <c r="A92" s="56"/>
      <c r="B92" s="55"/>
      <c r="C92" s="55"/>
      <c r="D92" s="55"/>
      <c r="E92" s="55"/>
      <c r="F92" s="55"/>
      <c r="G92" s="55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</row>
    <row r="93" spans="1:172" ht="15" x14ac:dyDescent="0.3">
      <c r="A93" s="56"/>
      <c r="B93" s="55"/>
      <c r="C93" s="55"/>
      <c r="D93" s="55"/>
      <c r="E93" s="55"/>
      <c r="F93" s="55"/>
      <c r="G93" s="55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</row>
    <row r="94" spans="1:172" ht="15" x14ac:dyDescent="0.3">
      <c r="A94" s="56"/>
      <c r="B94" s="55"/>
      <c r="C94" s="55"/>
      <c r="D94" s="55"/>
      <c r="E94" s="55"/>
      <c r="F94" s="55"/>
      <c r="G94" s="55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</row>
    <row r="95" spans="1:172" ht="15" x14ac:dyDescent="0.3">
      <c r="A95" s="56"/>
      <c r="B95" s="55"/>
      <c r="C95" s="55"/>
      <c r="D95" s="55"/>
      <c r="E95" s="55"/>
      <c r="F95" s="55"/>
      <c r="G95" s="55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</row>
    <row r="96" spans="1:172" ht="15" x14ac:dyDescent="0.3">
      <c r="A96" s="56"/>
      <c r="B96" s="55"/>
      <c r="C96" s="55"/>
      <c r="D96" s="55"/>
      <c r="E96" s="55"/>
      <c r="F96" s="55"/>
      <c r="G96" s="55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</row>
    <row r="97" spans="1:172" ht="15" x14ac:dyDescent="0.3">
      <c r="A97" s="56"/>
      <c r="B97" s="55"/>
      <c r="C97" s="55"/>
      <c r="D97" s="55"/>
      <c r="E97" s="55"/>
      <c r="F97" s="55"/>
      <c r="G97" s="55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</row>
    <row r="98" spans="1:172" ht="15" x14ac:dyDescent="0.3">
      <c r="A98" s="56"/>
      <c r="B98" s="55"/>
      <c r="C98" s="55"/>
      <c r="D98" s="55"/>
      <c r="E98" s="55"/>
      <c r="F98" s="55"/>
      <c r="G98" s="55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</row>
    <row r="99" spans="1:172" ht="15" x14ac:dyDescent="0.3">
      <c r="A99" s="56"/>
      <c r="B99" s="55"/>
      <c r="C99" s="55"/>
      <c r="D99" s="55"/>
      <c r="E99" s="55"/>
      <c r="F99" s="55"/>
      <c r="G99" s="55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</row>
    <row r="100" spans="1:172" ht="15" x14ac:dyDescent="0.3">
      <c r="A100" s="56"/>
      <c r="B100" s="55"/>
      <c r="C100" s="55"/>
      <c r="D100" s="55"/>
      <c r="E100" s="55"/>
      <c r="F100" s="55"/>
      <c r="G100" s="55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</row>
    <row r="101" spans="1:172" ht="15" x14ac:dyDescent="0.3">
      <c r="A101" s="56"/>
      <c r="B101" s="55"/>
      <c r="C101" s="55"/>
      <c r="D101" s="55"/>
      <c r="E101" s="55"/>
      <c r="F101" s="55"/>
      <c r="G101" s="55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</row>
    <row r="102" spans="1:172" ht="15" x14ac:dyDescent="0.3">
      <c r="A102" s="56"/>
      <c r="B102" s="55"/>
      <c r="C102" s="55"/>
      <c r="D102" s="55"/>
      <c r="E102" s="55"/>
      <c r="F102" s="55"/>
      <c r="G102" s="55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</row>
    <row r="103" spans="1:172" ht="15" x14ac:dyDescent="0.3">
      <c r="A103" s="56"/>
      <c r="B103" s="55"/>
      <c r="C103" s="55"/>
      <c r="D103" s="55"/>
      <c r="E103" s="55"/>
      <c r="F103" s="55"/>
      <c r="G103" s="55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</row>
    <row r="104" spans="1:172" ht="15" x14ac:dyDescent="0.3">
      <c r="A104" s="56"/>
      <c r="B104" s="55"/>
      <c r="C104" s="55"/>
      <c r="D104" s="55"/>
      <c r="E104" s="55"/>
      <c r="F104" s="55"/>
      <c r="G104" s="55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</row>
    <row r="105" spans="1:172" ht="15" x14ac:dyDescent="0.3">
      <c r="A105" s="56"/>
      <c r="B105" s="55"/>
      <c r="C105" s="55"/>
      <c r="D105" s="55"/>
      <c r="E105" s="55"/>
      <c r="F105" s="55"/>
      <c r="G105" s="55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</row>
    <row r="106" spans="1:172" ht="15" x14ac:dyDescent="0.3">
      <c r="A106" s="56"/>
      <c r="B106" s="55"/>
      <c r="C106" s="55"/>
      <c r="D106" s="55"/>
      <c r="E106" s="55"/>
      <c r="F106" s="55"/>
      <c r="G106" s="55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</row>
    <row r="107" spans="1:172" ht="15" x14ac:dyDescent="0.3">
      <c r="A107" s="56"/>
      <c r="B107" s="55"/>
      <c r="C107" s="55"/>
      <c r="D107" s="55"/>
      <c r="E107" s="55"/>
      <c r="F107" s="55"/>
      <c r="G107" s="55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</row>
    <row r="108" spans="1:172" ht="15" x14ac:dyDescent="0.3">
      <c r="A108" s="56"/>
      <c r="B108" s="55"/>
      <c r="C108" s="55"/>
      <c r="D108" s="55"/>
      <c r="E108" s="55"/>
      <c r="F108" s="55"/>
      <c r="G108" s="55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</row>
    <row r="109" spans="1:172" ht="15" x14ac:dyDescent="0.3">
      <c r="A109" s="56"/>
      <c r="B109" s="55"/>
      <c r="C109" s="55"/>
      <c r="D109" s="55"/>
      <c r="E109" s="55"/>
      <c r="F109" s="55"/>
      <c r="G109" s="55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</row>
    <row r="110" spans="1:172" ht="15" x14ac:dyDescent="0.3">
      <c r="A110" s="56"/>
      <c r="B110" s="55"/>
      <c r="C110" s="55"/>
      <c r="D110" s="55"/>
      <c r="E110" s="55"/>
      <c r="F110" s="55"/>
      <c r="G110" s="55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</row>
    <row r="111" spans="1:172" ht="15" x14ac:dyDescent="0.3">
      <c r="A111" s="56"/>
      <c r="B111" s="55"/>
      <c r="C111" s="55"/>
      <c r="D111" s="55"/>
      <c r="E111" s="55"/>
      <c r="F111" s="55"/>
      <c r="G111" s="55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</row>
    <row r="112" spans="1:172" ht="15" x14ac:dyDescent="0.3">
      <c r="A112" s="56"/>
      <c r="B112" s="55"/>
      <c r="C112" s="55"/>
      <c r="D112" s="55"/>
      <c r="E112" s="55"/>
      <c r="F112" s="55"/>
      <c r="G112" s="55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</row>
    <row r="113" spans="1:172" ht="15" x14ac:dyDescent="0.3">
      <c r="A113" s="56"/>
      <c r="B113" s="55"/>
      <c r="C113" s="55"/>
      <c r="D113" s="55"/>
      <c r="E113" s="55"/>
      <c r="F113" s="55"/>
      <c r="G113" s="55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</row>
    <row r="114" spans="1:172" ht="15" x14ac:dyDescent="0.3">
      <c r="A114" s="56"/>
      <c r="B114" s="55"/>
      <c r="C114" s="55"/>
      <c r="D114" s="55"/>
      <c r="E114" s="55"/>
      <c r="F114" s="55"/>
      <c r="G114" s="55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</row>
    <row r="115" spans="1:172" ht="15" x14ac:dyDescent="0.3">
      <c r="A115" s="56"/>
      <c r="B115" s="55"/>
      <c r="C115" s="55"/>
      <c r="D115" s="55"/>
      <c r="E115" s="55"/>
      <c r="F115" s="55"/>
      <c r="G115" s="55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</row>
    <row r="116" spans="1:172" ht="15" x14ac:dyDescent="0.3">
      <c r="A116" s="56"/>
      <c r="B116" s="55"/>
      <c r="C116" s="55"/>
      <c r="D116" s="55"/>
      <c r="E116" s="55"/>
      <c r="F116" s="55"/>
      <c r="G116" s="55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</row>
    <row r="117" spans="1:172" ht="15" x14ac:dyDescent="0.3">
      <c r="A117" s="56"/>
      <c r="B117" s="55"/>
      <c r="C117" s="55"/>
      <c r="D117" s="55"/>
      <c r="E117" s="55"/>
      <c r="F117" s="55"/>
      <c r="G117" s="55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</row>
    <row r="118" spans="1:172" ht="15" x14ac:dyDescent="0.3">
      <c r="A118" s="56"/>
      <c r="B118" s="55"/>
      <c r="C118" s="55"/>
      <c r="D118" s="55"/>
      <c r="E118" s="55"/>
      <c r="F118" s="55"/>
      <c r="G118" s="55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</row>
    <row r="119" spans="1:172" ht="15" x14ac:dyDescent="0.3">
      <c r="A119" s="56"/>
      <c r="B119" s="55"/>
      <c r="C119" s="55"/>
      <c r="D119" s="55"/>
      <c r="E119" s="55"/>
      <c r="F119" s="55"/>
      <c r="G119" s="55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</row>
    <row r="120" spans="1:172" ht="15" x14ac:dyDescent="0.3">
      <c r="A120" s="56"/>
      <c r="B120" s="55"/>
      <c r="C120" s="55"/>
      <c r="D120" s="55"/>
      <c r="E120" s="55"/>
      <c r="F120" s="55"/>
      <c r="G120" s="55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</row>
    <row r="121" spans="1:172" ht="15" x14ac:dyDescent="0.3">
      <c r="A121" s="56"/>
      <c r="B121" s="55"/>
      <c r="C121" s="55"/>
      <c r="D121" s="55"/>
      <c r="E121" s="55"/>
      <c r="F121" s="55"/>
      <c r="G121" s="55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</row>
    <row r="122" spans="1:172" ht="15" x14ac:dyDescent="0.3">
      <c r="A122" s="56"/>
      <c r="B122" s="55"/>
      <c r="C122" s="55"/>
      <c r="D122" s="55"/>
      <c r="E122" s="55"/>
      <c r="F122" s="55"/>
      <c r="G122" s="55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</row>
    <row r="123" spans="1:172" ht="15" x14ac:dyDescent="0.3">
      <c r="A123" s="56"/>
      <c r="B123" s="55"/>
      <c r="C123" s="55"/>
      <c r="D123" s="55"/>
      <c r="E123" s="55"/>
      <c r="F123" s="55"/>
      <c r="G123" s="55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</row>
    <row r="124" spans="1:172" ht="15" x14ac:dyDescent="0.3">
      <c r="A124" s="56"/>
      <c r="B124" s="55"/>
      <c r="C124" s="55"/>
      <c r="D124" s="55"/>
      <c r="E124" s="55"/>
      <c r="F124" s="55"/>
      <c r="G124" s="55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</row>
    <row r="125" spans="1:172" ht="15" x14ac:dyDescent="0.3">
      <c r="A125" s="56"/>
      <c r="B125" s="55"/>
      <c r="C125" s="55"/>
      <c r="D125" s="55"/>
      <c r="E125" s="55"/>
      <c r="F125" s="55"/>
      <c r="G125" s="55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</row>
    <row r="126" spans="1:172" ht="15" x14ac:dyDescent="0.3">
      <c r="A126" s="56"/>
      <c r="B126" s="55"/>
      <c r="C126" s="55"/>
      <c r="D126" s="55"/>
      <c r="E126" s="55"/>
      <c r="F126" s="55"/>
      <c r="G126" s="55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</row>
    <row r="127" spans="1:172" ht="15" x14ac:dyDescent="0.3">
      <c r="A127" s="56"/>
      <c r="B127" s="55"/>
      <c r="C127" s="55"/>
      <c r="D127" s="55"/>
      <c r="E127" s="55"/>
      <c r="F127" s="55"/>
      <c r="G127" s="55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</row>
    <row r="128" spans="1:172" ht="15" x14ac:dyDescent="0.3">
      <c r="A128" s="56"/>
      <c r="B128" s="55"/>
      <c r="C128" s="55"/>
      <c r="D128" s="55"/>
      <c r="E128" s="55"/>
      <c r="F128" s="55"/>
      <c r="G128" s="55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</row>
    <row r="129" spans="1:172" ht="15" x14ac:dyDescent="0.3">
      <c r="A129" s="56"/>
      <c r="B129" s="55"/>
      <c r="C129" s="55"/>
      <c r="D129" s="55"/>
      <c r="E129" s="55"/>
      <c r="F129" s="55"/>
      <c r="G129" s="55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</row>
    <row r="130" spans="1:172" ht="15" x14ac:dyDescent="0.3">
      <c r="A130" s="56"/>
      <c r="B130" s="55"/>
      <c r="C130" s="55"/>
      <c r="D130" s="55"/>
      <c r="E130" s="55"/>
      <c r="F130" s="55"/>
      <c r="G130" s="55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</row>
    <row r="131" spans="1:172" ht="15" x14ac:dyDescent="0.3">
      <c r="A131" s="56"/>
      <c r="B131" s="55"/>
      <c r="C131" s="55"/>
      <c r="D131" s="55"/>
      <c r="E131" s="55"/>
      <c r="F131" s="55"/>
      <c r="G131" s="55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</row>
    <row r="132" spans="1:172" ht="15" x14ac:dyDescent="0.3">
      <c r="A132" s="56"/>
      <c r="B132" s="55"/>
      <c r="C132" s="55"/>
      <c r="D132" s="55"/>
      <c r="E132" s="55"/>
      <c r="F132" s="55"/>
      <c r="G132" s="55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</row>
    <row r="133" spans="1:172" ht="15" x14ac:dyDescent="0.3">
      <c r="A133" s="56"/>
      <c r="B133" s="55"/>
      <c r="C133" s="55"/>
      <c r="D133" s="55"/>
      <c r="E133" s="55"/>
      <c r="F133" s="55"/>
      <c r="G133" s="55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</row>
    <row r="134" spans="1:172" ht="15" x14ac:dyDescent="0.3">
      <c r="A134" s="56"/>
      <c r="B134" s="55"/>
      <c r="C134" s="55"/>
      <c r="D134" s="55"/>
      <c r="E134" s="55"/>
      <c r="F134" s="55"/>
      <c r="G134" s="55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</row>
    <row r="135" spans="1:172" ht="15" x14ac:dyDescent="0.3">
      <c r="A135" s="56"/>
      <c r="B135" s="55"/>
      <c r="C135" s="55"/>
      <c r="D135" s="55"/>
      <c r="E135" s="55"/>
      <c r="F135" s="55"/>
      <c r="G135" s="55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</row>
    <row r="136" spans="1:172" ht="15" x14ac:dyDescent="0.3">
      <c r="A136" s="56"/>
      <c r="B136" s="55"/>
      <c r="C136" s="55"/>
      <c r="D136" s="55"/>
      <c r="E136" s="55"/>
      <c r="F136" s="55"/>
      <c r="G136" s="55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</row>
    <row r="137" spans="1:172" ht="15" x14ac:dyDescent="0.3">
      <c r="A137" s="56"/>
      <c r="B137" s="55"/>
      <c r="C137" s="55"/>
      <c r="D137" s="55"/>
      <c r="E137" s="55"/>
      <c r="F137" s="55"/>
      <c r="G137" s="55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</row>
    <row r="138" spans="1:172" ht="15" x14ac:dyDescent="0.3">
      <c r="A138" s="56"/>
      <c r="B138" s="55"/>
      <c r="C138" s="55"/>
      <c r="D138" s="55"/>
      <c r="E138" s="55"/>
      <c r="F138" s="55"/>
      <c r="G138" s="55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</row>
    <row r="139" spans="1:172" ht="15" x14ac:dyDescent="0.3">
      <c r="A139" s="56"/>
      <c r="B139" s="55"/>
      <c r="C139" s="55"/>
      <c r="D139" s="55"/>
      <c r="E139" s="55"/>
      <c r="F139" s="55"/>
      <c r="G139" s="55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</row>
    <row r="140" spans="1:172" ht="15" x14ac:dyDescent="0.3">
      <c r="A140" s="56"/>
      <c r="B140" s="55"/>
      <c r="C140" s="55"/>
      <c r="D140" s="55"/>
      <c r="E140" s="55"/>
      <c r="F140" s="55"/>
      <c r="G140" s="55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</row>
    <row r="141" spans="1:172" ht="15" x14ac:dyDescent="0.3">
      <c r="A141" s="56"/>
      <c r="B141" s="55"/>
      <c r="C141" s="55"/>
      <c r="D141" s="55"/>
      <c r="E141" s="55"/>
      <c r="F141" s="55"/>
      <c r="G141" s="55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</row>
    <row r="142" spans="1:172" ht="15" x14ac:dyDescent="0.3">
      <c r="A142" s="56"/>
      <c r="B142" s="55"/>
      <c r="C142" s="55"/>
      <c r="D142" s="55"/>
      <c r="E142" s="55"/>
      <c r="F142" s="55"/>
      <c r="G142" s="55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</row>
    <row r="143" spans="1:172" ht="15" x14ac:dyDescent="0.3">
      <c r="A143" s="56"/>
      <c r="B143" s="55"/>
      <c r="C143" s="55"/>
      <c r="D143" s="55"/>
      <c r="E143" s="55"/>
      <c r="F143" s="55"/>
      <c r="G143" s="55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</row>
    <row r="144" spans="1:172" ht="15" x14ac:dyDescent="0.3">
      <c r="A144" s="56"/>
      <c r="B144" s="55"/>
      <c r="C144" s="55"/>
      <c r="D144" s="55"/>
      <c r="E144" s="55"/>
      <c r="F144" s="55"/>
      <c r="G144" s="55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</row>
    <row r="145" spans="1:172" ht="15" x14ac:dyDescent="0.3">
      <c r="A145" s="56"/>
      <c r="B145" s="55"/>
      <c r="C145" s="55"/>
      <c r="D145" s="55"/>
      <c r="E145" s="55"/>
      <c r="F145" s="55"/>
      <c r="G145" s="55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</row>
    <row r="146" spans="1:172" ht="15" x14ac:dyDescent="0.3">
      <c r="A146" s="56"/>
      <c r="B146" s="55"/>
      <c r="C146" s="55"/>
      <c r="D146" s="55"/>
      <c r="E146" s="55"/>
      <c r="F146" s="55"/>
      <c r="G146" s="55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</row>
    <row r="147" spans="1:172" ht="15" x14ac:dyDescent="0.3">
      <c r="A147" s="56"/>
      <c r="B147" s="55"/>
      <c r="C147" s="55"/>
      <c r="D147" s="55"/>
      <c r="E147" s="55"/>
      <c r="F147" s="55"/>
      <c r="G147" s="55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</row>
    <row r="148" spans="1:172" ht="15" x14ac:dyDescent="0.3">
      <c r="A148" s="56"/>
      <c r="B148" s="55"/>
      <c r="C148" s="55"/>
      <c r="D148" s="55"/>
      <c r="E148" s="55"/>
      <c r="F148" s="55"/>
      <c r="G148" s="55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</row>
    <row r="149" spans="1:172" ht="15" x14ac:dyDescent="0.3">
      <c r="A149" s="56"/>
      <c r="B149" s="55"/>
      <c r="C149" s="55"/>
      <c r="D149" s="55"/>
      <c r="E149" s="55"/>
      <c r="F149" s="55"/>
      <c r="G149" s="55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</row>
    <row r="150" spans="1:172" ht="15" x14ac:dyDescent="0.3">
      <c r="A150" s="56"/>
      <c r="B150" s="55"/>
      <c r="C150" s="55"/>
      <c r="D150" s="55"/>
      <c r="E150" s="55"/>
      <c r="F150" s="55"/>
      <c r="G150" s="55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</row>
    <row r="151" spans="1:172" ht="15" x14ac:dyDescent="0.3">
      <c r="A151" s="56"/>
      <c r="B151" s="55"/>
      <c r="C151" s="55"/>
      <c r="D151" s="55"/>
      <c r="E151" s="55"/>
      <c r="F151" s="55"/>
      <c r="G151" s="55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</row>
    <row r="152" spans="1:172" ht="15" x14ac:dyDescent="0.3">
      <c r="A152" s="56"/>
      <c r="B152" s="55"/>
      <c r="C152" s="55"/>
      <c r="D152" s="55"/>
      <c r="E152" s="55"/>
      <c r="F152" s="55"/>
      <c r="G152" s="55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</row>
    <row r="153" spans="1:172" ht="15" x14ac:dyDescent="0.3">
      <c r="A153" s="56"/>
      <c r="B153" s="55"/>
      <c r="C153" s="55"/>
      <c r="D153" s="55"/>
      <c r="E153" s="55"/>
      <c r="F153" s="55"/>
      <c r="G153" s="55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</row>
    <row r="154" spans="1:172" ht="15" x14ac:dyDescent="0.3">
      <c r="A154" s="56"/>
      <c r="B154" s="55"/>
      <c r="C154" s="55"/>
      <c r="D154" s="55"/>
      <c r="E154" s="55"/>
      <c r="F154" s="55"/>
      <c r="G154" s="55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</row>
    <row r="155" spans="1:172" ht="15" x14ac:dyDescent="0.3">
      <c r="A155" s="56"/>
      <c r="B155" s="55"/>
      <c r="C155" s="55"/>
      <c r="D155" s="55"/>
      <c r="E155" s="55"/>
      <c r="F155" s="55"/>
      <c r="G155" s="55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</row>
    <row r="156" spans="1:172" ht="15" x14ac:dyDescent="0.3">
      <c r="A156" s="56"/>
      <c r="B156" s="55"/>
      <c r="C156" s="55"/>
      <c r="D156" s="55"/>
      <c r="E156" s="55"/>
      <c r="F156" s="55"/>
      <c r="G156" s="55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</row>
    <row r="157" spans="1:172" ht="15" x14ac:dyDescent="0.3">
      <c r="A157" s="56"/>
      <c r="B157" s="55"/>
      <c r="C157" s="55"/>
      <c r="D157" s="55"/>
      <c r="E157" s="55"/>
      <c r="F157" s="55"/>
      <c r="G157" s="55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</row>
    <row r="158" spans="1:172" ht="15" x14ac:dyDescent="0.3">
      <c r="A158" s="56"/>
      <c r="B158" s="55"/>
      <c r="C158" s="55"/>
      <c r="D158" s="55"/>
      <c r="E158" s="55"/>
      <c r="F158" s="55"/>
      <c r="G158" s="55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</row>
    <row r="159" spans="1:172" ht="15" x14ac:dyDescent="0.3">
      <c r="A159" s="56"/>
      <c r="B159" s="55"/>
      <c r="C159" s="55"/>
      <c r="D159" s="55"/>
      <c r="E159" s="55"/>
      <c r="F159" s="55"/>
      <c r="G159" s="55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</row>
    <row r="160" spans="1:172" ht="15" x14ac:dyDescent="0.3">
      <c r="A160" s="56"/>
      <c r="B160" s="55"/>
      <c r="C160" s="55"/>
      <c r="D160" s="55"/>
      <c r="E160" s="55"/>
      <c r="F160" s="55"/>
      <c r="G160" s="55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</row>
    <row r="161" spans="1:172" ht="15" x14ac:dyDescent="0.3">
      <c r="A161" s="56"/>
      <c r="B161" s="55"/>
      <c r="C161" s="55"/>
      <c r="D161" s="55"/>
      <c r="E161" s="55"/>
      <c r="F161" s="55"/>
      <c r="G161" s="55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</row>
    <row r="162" spans="1:172" ht="15" x14ac:dyDescent="0.3">
      <c r="A162" s="56"/>
      <c r="B162" s="55"/>
      <c r="C162" s="55"/>
      <c r="D162" s="55"/>
      <c r="E162" s="55"/>
      <c r="F162" s="55"/>
      <c r="G162" s="55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</row>
    <row r="163" spans="1:172" ht="15" x14ac:dyDescent="0.3">
      <c r="A163" s="56"/>
      <c r="B163" s="55"/>
      <c r="C163" s="55"/>
      <c r="D163" s="55"/>
      <c r="E163" s="55"/>
      <c r="F163" s="55"/>
      <c r="G163" s="55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</row>
    <row r="164" spans="1:172" ht="15" x14ac:dyDescent="0.3">
      <c r="A164" s="56"/>
      <c r="B164" s="55"/>
      <c r="C164" s="55"/>
      <c r="D164" s="55"/>
      <c r="E164" s="55"/>
      <c r="F164" s="55"/>
      <c r="G164" s="55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</row>
    <row r="165" spans="1:172" ht="15" x14ac:dyDescent="0.3">
      <c r="A165" s="56"/>
      <c r="B165" s="55"/>
      <c r="C165" s="55"/>
      <c r="D165" s="55"/>
      <c r="E165" s="55"/>
      <c r="F165" s="55"/>
      <c r="G165" s="55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</row>
    <row r="166" spans="1:172" ht="15" x14ac:dyDescent="0.3">
      <c r="A166" s="56"/>
      <c r="B166" s="55"/>
      <c r="C166" s="55"/>
      <c r="D166" s="55"/>
      <c r="E166" s="55"/>
      <c r="F166" s="55"/>
      <c r="G166" s="55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</row>
    <row r="167" spans="1:172" ht="15" x14ac:dyDescent="0.3">
      <c r="A167" s="56"/>
      <c r="B167" s="55"/>
      <c r="C167" s="55"/>
      <c r="D167" s="55"/>
      <c r="E167" s="55"/>
      <c r="F167" s="55"/>
      <c r="G167" s="55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</row>
    <row r="168" spans="1:172" ht="15" x14ac:dyDescent="0.3">
      <c r="A168" s="56"/>
      <c r="B168" s="55"/>
      <c r="C168" s="55"/>
      <c r="D168" s="55"/>
      <c r="E168" s="55"/>
      <c r="F168" s="55"/>
      <c r="G168" s="55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</row>
    <row r="169" spans="1:172" ht="15" x14ac:dyDescent="0.3">
      <c r="A169" s="56"/>
      <c r="B169" s="55"/>
      <c r="C169" s="55"/>
      <c r="D169" s="55"/>
      <c r="E169" s="55"/>
      <c r="F169" s="55"/>
      <c r="G169" s="55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</row>
    <row r="170" spans="1:172" ht="15" x14ac:dyDescent="0.3">
      <c r="A170" s="56"/>
      <c r="B170" s="55"/>
      <c r="C170" s="55"/>
      <c r="D170" s="55"/>
      <c r="E170" s="55"/>
      <c r="F170" s="55"/>
      <c r="G170" s="55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</row>
    <row r="171" spans="1:172" ht="15" x14ac:dyDescent="0.3">
      <c r="A171" s="56"/>
      <c r="B171" s="55"/>
      <c r="C171" s="55"/>
      <c r="D171" s="55"/>
      <c r="E171" s="55"/>
      <c r="F171" s="55"/>
      <c r="G171" s="55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</row>
    <row r="172" spans="1:172" ht="15" x14ac:dyDescent="0.3">
      <c r="A172" s="56"/>
      <c r="B172" s="55"/>
      <c r="C172" s="55"/>
      <c r="D172" s="55"/>
      <c r="E172" s="55"/>
      <c r="F172" s="55"/>
      <c r="G172" s="55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</row>
    <row r="173" spans="1:172" ht="15" x14ac:dyDescent="0.3">
      <c r="A173" s="56"/>
      <c r="B173" s="55"/>
      <c r="C173" s="55"/>
      <c r="D173" s="55"/>
      <c r="E173" s="55"/>
      <c r="F173" s="55"/>
      <c r="G173" s="55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</row>
    <row r="174" spans="1:172" ht="15" x14ac:dyDescent="0.3">
      <c r="A174" s="56"/>
      <c r="B174" s="55"/>
      <c r="C174" s="55"/>
      <c r="D174" s="55"/>
      <c r="E174" s="55"/>
      <c r="F174" s="55"/>
      <c r="G174" s="55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</row>
    <row r="175" spans="1:172" ht="15" x14ac:dyDescent="0.3">
      <c r="A175" s="56"/>
      <c r="B175" s="55"/>
      <c r="C175" s="55"/>
      <c r="D175" s="55"/>
      <c r="E175" s="55"/>
      <c r="F175" s="55"/>
      <c r="G175" s="55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</row>
    <row r="176" spans="1:172" ht="15" x14ac:dyDescent="0.3">
      <c r="A176" s="56"/>
      <c r="B176" s="55"/>
      <c r="C176" s="55"/>
      <c r="D176" s="55"/>
      <c r="E176" s="55"/>
      <c r="F176" s="55"/>
      <c r="G176" s="55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</row>
    <row r="177" spans="1:172" ht="15" x14ac:dyDescent="0.3">
      <c r="A177" s="56"/>
      <c r="B177" s="55"/>
      <c r="C177" s="55"/>
      <c r="D177" s="55"/>
      <c r="E177" s="55"/>
      <c r="F177" s="55"/>
      <c r="G177" s="55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</row>
    <row r="178" spans="1:172" ht="15" x14ac:dyDescent="0.3">
      <c r="A178" s="56"/>
      <c r="B178" s="55"/>
      <c r="C178" s="55"/>
      <c r="D178" s="55"/>
      <c r="E178" s="55"/>
      <c r="F178" s="55"/>
      <c r="G178" s="55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</row>
    <row r="179" spans="1:172" ht="15" x14ac:dyDescent="0.3">
      <c r="A179" s="56"/>
      <c r="B179" s="55"/>
      <c r="C179" s="55"/>
      <c r="D179" s="55"/>
      <c r="E179" s="55"/>
      <c r="F179" s="55"/>
      <c r="G179" s="55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</row>
    <row r="180" spans="1:172" ht="15" x14ac:dyDescent="0.3">
      <c r="A180" s="56"/>
      <c r="B180" s="55"/>
      <c r="C180" s="55"/>
      <c r="D180" s="55"/>
      <c r="E180" s="55"/>
      <c r="F180" s="55"/>
      <c r="G180" s="55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</row>
    <row r="181" spans="1:172" ht="15" x14ac:dyDescent="0.3">
      <c r="A181" s="56"/>
      <c r="B181" s="55"/>
      <c r="C181" s="55"/>
      <c r="D181" s="55"/>
      <c r="E181" s="55"/>
      <c r="F181" s="55"/>
      <c r="G181" s="55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</row>
    <row r="182" spans="1:172" ht="15" x14ac:dyDescent="0.3">
      <c r="A182" s="56"/>
      <c r="B182" s="55"/>
      <c r="C182" s="55"/>
      <c r="D182" s="55"/>
      <c r="E182" s="55"/>
      <c r="F182" s="55"/>
      <c r="G182" s="55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</row>
    <row r="183" spans="1:172" ht="15" x14ac:dyDescent="0.3">
      <c r="A183" s="56"/>
      <c r="B183" s="55"/>
      <c r="C183" s="55"/>
      <c r="D183" s="55"/>
      <c r="E183" s="55"/>
      <c r="F183" s="55"/>
      <c r="G183" s="55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</row>
    <row r="184" spans="1:172" ht="15" x14ac:dyDescent="0.3">
      <c r="A184" s="56"/>
      <c r="B184" s="55"/>
      <c r="C184" s="55"/>
      <c r="D184" s="55"/>
      <c r="E184" s="55"/>
      <c r="F184" s="55"/>
      <c r="G184" s="55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</row>
    <row r="185" spans="1:172" ht="15" x14ac:dyDescent="0.3">
      <c r="A185" s="56"/>
      <c r="B185" s="55"/>
      <c r="C185" s="55"/>
      <c r="D185" s="55"/>
      <c r="E185" s="55"/>
      <c r="F185" s="55"/>
      <c r="G185" s="55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</row>
    <row r="186" spans="1:172" ht="15" x14ac:dyDescent="0.3">
      <c r="A186" s="56"/>
      <c r="B186" s="55"/>
      <c r="C186" s="55"/>
      <c r="D186" s="55"/>
      <c r="E186" s="55"/>
      <c r="F186" s="55"/>
      <c r="G186" s="55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</row>
    <row r="187" spans="1:172" ht="15" x14ac:dyDescent="0.3">
      <c r="A187" s="56"/>
      <c r="B187" s="55"/>
      <c r="C187" s="55"/>
      <c r="D187" s="55"/>
      <c r="E187" s="55"/>
      <c r="F187" s="55"/>
      <c r="G187" s="55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</row>
    <row r="188" spans="1:172" ht="15" x14ac:dyDescent="0.3">
      <c r="A188" s="56"/>
      <c r="B188" s="55"/>
      <c r="C188" s="55"/>
      <c r="D188" s="55"/>
      <c r="E188" s="55"/>
      <c r="F188" s="55"/>
      <c r="G188" s="55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</row>
    <row r="189" spans="1:172" ht="15" x14ac:dyDescent="0.3">
      <c r="A189" s="56"/>
      <c r="B189" s="55"/>
      <c r="C189" s="55"/>
      <c r="D189" s="55"/>
      <c r="E189" s="55"/>
      <c r="F189" s="55"/>
      <c r="G189" s="55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</row>
    <row r="190" spans="1:172" ht="15" x14ac:dyDescent="0.3">
      <c r="A190" s="56"/>
      <c r="B190" s="55"/>
      <c r="C190" s="55"/>
      <c r="D190" s="55"/>
      <c r="E190" s="55"/>
      <c r="F190" s="55"/>
      <c r="G190" s="55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</row>
    <row r="191" spans="1:172" ht="15" x14ac:dyDescent="0.3">
      <c r="A191" s="56"/>
      <c r="B191" s="55"/>
      <c r="C191" s="55"/>
      <c r="D191" s="55"/>
      <c r="E191" s="55"/>
      <c r="F191" s="55"/>
      <c r="G191" s="55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</row>
    <row r="192" spans="1:172" ht="15" x14ac:dyDescent="0.3">
      <c r="A192" s="56"/>
      <c r="B192" s="55"/>
      <c r="C192" s="55"/>
      <c r="D192" s="55"/>
      <c r="E192" s="55"/>
      <c r="F192" s="55"/>
      <c r="G192" s="55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</row>
    <row r="193" spans="1:172" ht="15" x14ac:dyDescent="0.3">
      <c r="A193" s="56"/>
      <c r="B193" s="55"/>
      <c r="C193" s="55"/>
      <c r="D193" s="55"/>
      <c r="E193" s="55"/>
      <c r="F193" s="55"/>
      <c r="G193" s="55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</row>
    <row r="194" spans="1:172" ht="15" x14ac:dyDescent="0.3">
      <c r="A194" s="56"/>
      <c r="B194" s="55"/>
      <c r="C194" s="55"/>
      <c r="D194" s="55"/>
      <c r="E194" s="55"/>
      <c r="F194" s="55"/>
      <c r="G194" s="55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</row>
    <row r="195" spans="1:172" ht="15" x14ac:dyDescent="0.3">
      <c r="A195" s="56"/>
      <c r="B195" s="55"/>
      <c r="C195" s="55"/>
      <c r="D195" s="55"/>
      <c r="E195" s="55"/>
      <c r="F195" s="55"/>
      <c r="G195" s="55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</row>
    <row r="196" spans="1:172" ht="15" x14ac:dyDescent="0.3">
      <c r="A196" s="56"/>
      <c r="B196" s="55"/>
      <c r="C196" s="55"/>
      <c r="D196" s="55"/>
      <c r="E196" s="55"/>
      <c r="F196" s="55"/>
      <c r="G196" s="55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</row>
    <row r="197" spans="1:172" ht="15" x14ac:dyDescent="0.3">
      <c r="A197" s="56"/>
      <c r="B197" s="55"/>
      <c r="C197" s="55"/>
      <c r="D197" s="55"/>
      <c r="E197" s="55"/>
      <c r="F197" s="55"/>
      <c r="G197" s="55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</row>
    <row r="198" spans="1:172" ht="15" x14ac:dyDescent="0.3">
      <c r="A198" s="56"/>
      <c r="B198" s="55"/>
      <c r="C198" s="55"/>
      <c r="D198" s="55"/>
      <c r="E198" s="55"/>
      <c r="F198" s="55"/>
      <c r="G198" s="55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</row>
    <row r="199" spans="1:172" ht="15" x14ac:dyDescent="0.3">
      <c r="A199" s="56"/>
      <c r="B199" s="55"/>
      <c r="C199" s="55"/>
      <c r="D199" s="55"/>
      <c r="E199" s="55"/>
      <c r="F199" s="55"/>
      <c r="G199" s="55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</row>
    <row r="200" spans="1:172" ht="15" x14ac:dyDescent="0.3">
      <c r="A200" s="56"/>
      <c r="B200" s="55"/>
      <c r="C200" s="55"/>
      <c r="D200" s="55"/>
      <c r="E200" s="55"/>
      <c r="F200" s="55"/>
      <c r="G200" s="55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</row>
    <row r="201" spans="1:172" ht="15" x14ac:dyDescent="0.3">
      <c r="A201" s="56"/>
      <c r="B201" s="55"/>
      <c r="C201" s="55"/>
      <c r="D201" s="55"/>
      <c r="E201" s="55"/>
      <c r="F201" s="55"/>
      <c r="G201" s="55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</row>
    <row r="202" spans="1:172" ht="15" x14ac:dyDescent="0.3">
      <c r="A202" s="56"/>
      <c r="B202" s="55"/>
      <c r="C202" s="55"/>
      <c r="D202" s="55"/>
      <c r="E202" s="55"/>
      <c r="F202" s="55"/>
      <c r="G202" s="55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</row>
    <row r="203" spans="1:172" ht="15" x14ac:dyDescent="0.3">
      <c r="A203" s="56"/>
      <c r="B203" s="55"/>
      <c r="C203" s="55"/>
      <c r="D203" s="55"/>
      <c r="E203" s="55"/>
      <c r="F203" s="55"/>
      <c r="G203" s="55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</row>
    <row r="204" spans="1:172" ht="15" x14ac:dyDescent="0.3">
      <c r="A204" s="56"/>
      <c r="B204" s="55"/>
      <c r="C204" s="55"/>
      <c r="D204" s="55"/>
      <c r="E204" s="55"/>
      <c r="F204" s="55"/>
      <c r="G204" s="55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</row>
    <row r="205" spans="1:172" ht="15" x14ac:dyDescent="0.3">
      <c r="A205" s="56"/>
      <c r="B205" s="55"/>
      <c r="C205" s="55"/>
      <c r="D205" s="55"/>
      <c r="E205" s="55"/>
      <c r="F205" s="55"/>
      <c r="G205" s="55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</row>
    <row r="206" spans="1:172" ht="15" x14ac:dyDescent="0.3">
      <c r="A206" s="56"/>
      <c r="B206" s="55"/>
      <c r="C206" s="55"/>
      <c r="D206" s="55"/>
      <c r="E206" s="55"/>
      <c r="F206" s="55"/>
      <c r="G206" s="55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</row>
    <row r="207" spans="1:172" ht="15" x14ac:dyDescent="0.3">
      <c r="A207" s="56"/>
      <c r="B207" s="55"/>
      <c r="C207" s="55"/>
      <c r="D207" s="55"/>
      <c r="E207" s="55"/>
      <c r="F207" s="55"/>
      <c r="G207" s="55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</row>
    <row r="208" spans="1:172" ht="15" x14ac:dyDescent="0.3">
      <c r="A208" s="56"/>
      <c r="B208" s="55"/>
      <c r="C208" s="55"/>
      <c r="D208" s="55"/>
      <c r="E208" s="55"/>
      <c r="F208" s="55"/>
      <c r="G208" s="55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</row>
    <row r="209" spans="1:172" ht="15" x14ac:dyDescent="0.3">
      <c r="A209" s="56"/>
      <c r="B209" s="55"/>
      <c r="C209" s="55"/>
      <c r="D209" s="55"/>
      <c r="E209" s="55"/>
      <c r="F209" s="55"/>
      <c r="G209" s="55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</row>
    <row r="210" spans="1:172" ht="15" x14ac:dyDescent="0.3">
      <c r="A210" s="56"/>
      <c r="B210" s="55"/>
      <c r="C210" s="55"/>
      <c r="D210" s="55"/>
      <c r="E210" s="55"/>
      <c r="F210" s="55"/>
      <c r="G210" s="55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</row>
    <row r="211" spans="1:172" ht="15" x14ac:dyDescent="0.3">
      <c r="A211" s="56"/>
      <c r="B211" s="55"/>
      <c r="C211" s="55"/>
      <c r="D211" s="55"/>
      <c r="E211" s="55"/>
      <c r="F211" s="55"/>
      <c r="G211" s="55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</row>
    <row r="212" spans="1:172" ht="15" x14ac:dyDescent="0.3">
      <c r="A212" s="56"/>
      <c r="B212" s="55"/>
      <c r="C212" s="55"/>
      <c r="D212" s="55"/>
      <c r="E212" s="55"/>
      <c r="F212" s="55"/>
      <c r="G212" s="55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</row>
    <row r="213" spans="1:172" ht="15" x14ac:dyDescent="0.3">
      <c r="A213" s="56"/>
      <c r="B213" s="55"/>
      <c r="C213" s="55"/>
      <c r="D213" s="55"/>
      <c r="E213" s="55"/>
      <c r="F213" s="55"/>
      <c r="G213" s="55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</row>
    <row r="214" spans="1:172" ht="15" x14ac:dyDescent="0.3">
      <c r="A214" s="56"/>
      <c r="B214" s="55"/>
      <c r="C214" s="55"/>
      <c r="D214" s="55"/>
      <c r="E214" s="55"/>
      <c r="F214" s="55"/>
      <c r="G214" s="55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</row>
    <row r="215" spans="1:172" ht="15" x14ac:dyDescent="0.3">
      <c r="A215" s="56"/>
      <c r="B215" s="55"/>
      <c r="C215" s="55"/>
      <c r="D215" s="55"/>
      <c r="E215" s="55"/>
      <c r="F215" s="55"/>
      <c r="G215" s="55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</row>
    <row r="216" spans="1:172" ht="15" x14ac:dyDescent="0.3">
      <c r="A216" s="56"/>
      <c r="B216" s="55"/>
      <c r="C216" s="55"/>
      <c r="D216" s="55"/>
      <c r="E216" s="55"/>
      <c r="F216" s="55"/>
      <c r="G216" s="55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</row>
    <row r="217" spans="1:172" ht="15" x14ac:dyDescent="0.3">
      <c r="A217" s="56"/>
      <c r="B217" s="55"/>
      <c r="C217" s="55"/>
      <c r="D217" s="55"/>
      <c r="E217" s="55"/>
      <c r="F217" s="55"/>
      <c r="G217" s="55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</row>
    <row r="218" spans="1:172" ht="15" x14ac:dyDescent="0.3">
      <c r="A218" s="56"/>
      <c r="B218" s="55"/>
      <c r="C218" s="55"/>
      <c r="D218" s="55"/>
      <c r="E218" s="55"/>
      <c r="F218" s="55"/>
      <c r="G218" s="55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</row>
    <row r="219" spans="1:172" ht="15" x14ac:dyDescent="0.3">
      <c r="A219" s="56"/>
      <c r="B219" s="55"/>
      <c r="C219" s="55"/>
      <c r="D219" s="55"/>
      <c r="E219" s="55"/>
      <c r="F219" s="55"/>
      <c r="G219" s="55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</row>
    <row r="220" spans="1:172" ht="15" x14ac:dyDescent="0.3">
      <c r="A220" s="56"/>
      <c r="B220" s="55"/>
      <c r="C220" s="55"/>
      <c r="D220" s="55"/>
      <c r="E220" s="55"/>
      <c r="F220" s="55"/>
      <c r="G220" s="55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</row>
    <row r="221" spans="1:172" ht="15" x14ac:dyDescent="0.3">
      <c r="A221" s="56"/>
      <c r="B221" s="55"/>
      <c r="C221" s="55"/>
      <c r="D221" s="55"/>
      <c r="E221" s="55"/>
      <c r="F221" s="55"/>
      <c r="G221" s="55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</row>
    <row r="222" spans="1:172" ht="15" x14ac:dyDescent="0.3">
      <c r="A222" s="56"/>
      <c r="B222" s="55"/>
      <c r="C222" s="55"/>
      <c r="D222" s="55"/>
      <c r="E222" s="55"/>
      <c r="F222" s="55"/>
      <c r="G222" s="55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</row>
    <row r="223" spans="1:172" ht="15" x14ac:dyDescent="0.3">
      <c r="A223" s="56"/>
      <c r="B223" s="55"/>
      <c r="C223" s="55"/>
      <c r="D223" s="55"/>
      <c r="E223" s="55"/>
      <c r="F223" s="55"/>
      <c r="G223" s="55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</row>
    <row r="224" spans="1:172" ht="15" x14ac:dyDescent="0.3">
      <c r="A224" s="56"/>
      <c r="B224" s="55"/>
      <c r="C224" s="55"/>
      <c r="D224" s="55"/>
      <c r="E224" s="55"/>
      <c r="F224" s="55"/>
      <c r="G224" s="55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</row>
    <row r="225" spans="1:172" ht="15" x14ac:dyDescent="0.3">
      <c r="A225" s="56"/>
      <c r="B225" s="55"/>
      <c r="C225" s="55"/>
      <c r="D225" s="55"/>
      <c r="E225" s="55"/>
      <c r="F225" s="55"/>
      <c r="G225" s="55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</row>
    <row r="226" spans="1:172" ht="15" x14ac:dyDescent="0.3">
      <c r="A226" s="56"/>
      <c r="B226" s="55"/>
      <c r="C226" s="55"/>
      <c r="D226" s="55"/>
      <c r="E226" s="55"/>
      <c r="F226" s="55"/>
      <c r="G226" s="55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</row>
    <row r="227" spans="1:172" ht="15" x14ac:dyDescent="0.3">
      <c r="A227" s="56"/>
      <c r="B227" s="55"/>
      <c r="C227" s="55"/>
      <c r="D227" s="55"/>
      <c r="E227" s="55"/>
      <c r="F227" s="55"/>
      <c r="G227" s="55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</row>
    <row r="228" spans="1:172" ht="15" x14ac:dyDescent="0.3">
      <c r="A228" s="56"/>
      <c r="B228" s="55"/>
      <c r="C228" s="55"/>
      <c r="D228" s="55"/>
      <c r="E228" s="55"/>
      <c r="F228" s="55"/>
      <c r="G228" s="55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</row>
    <row r="229" spans="1:172" ht="15" x14ac:dyDescent="0.3">
      <c r="A229" s="56"/>
      <c r="B229" s="55"/>
      <c r="C229" s="55"/>
      <c r="D229" s="55"/>
      <c r="E229" s="55"/>
      <c r="F229" s="55"/>
      <c r="G229" s="55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</row>
    <row r="230" spans="1:172" ht="15" x14ac:dyDescent="0.3">
      <c r="A230" s="56"/>
      <c r="B230" s="55"/>
      <c r="C230" s="55"/>
      <c r="D230" s="55"/>
      <c r="E230" s="55"/>
      <c r="F230" s="55"/>
      <c r="G230" s="55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</row>
    <row r="231" spans="1:172" ht="15" x14ac:dyDescent="0.3">
      <c r="A231" s="56"/>
      <c r="B231" s="55"/>
      <c r="C231" s="55"/>
      <c r="D231" s="55"/>
      <c r="E231" s="55"/>
      <c r="F231" s="55"/>
      <c r="G231" s="55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</row>
    <row r="232" spans="1:172" ht="15" x14ac:dyDescent="0.3">
      <c r="A232" s="56"/>
      <c r="B232" s="55"/>
      <c r="C232" s="55"/>
      <c r="D232" s="55"/>
      <c r="E232" s="55"/>
      <c r="F232" s="55"/>
      <c r="G232" s="55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</row>
    <row r="233" spans="1:172" ht="15" x14ac:dyDescent="0.3">
      <c r="A233" s="56"/>
      <c r="B233" s="55"/>
      <c r="C233" s="55"/>
      <c r="D233" s="55"/>
      <c r="E233" s="55"/>
      <c r="F233" s="55"/>
      <c r="G233" s="55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</row>
    <row r="234" spans="1:172" ht="15" x14ac:dyDescent="0.3">
      <c r="A234" s="56"/>
      <c r="B234" s="55"/>
      <c r="C234" s="55"/>
      <c r="D234" s="55"/>
      <c r="E234" s="55"/>
      <c r="F234" s="55"/>
      <c r="G234" s="55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</row>
    <row r="235" spans="1:172" ht="15" x14ac:dyDescent="0.3">
      <c r="A235" s="56"/>
      <c r="B235" s="55"/>
      <c r="C235" s="55"/>
      <c r="D235" s="55"/>
      <c r="E235" s="55"/>
      <c r="F235" s="55"/>
      <c r="G235" s="55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</row>
    <row r="236" spans="1:172" ht="15" x14ac:dyDescent="0.3">
      <c r="A236" s="56"/>
      <c r="B236" s="55"/>
      <c r="C236" s="55"/>
      <c r="D236" s="55"/>
      <c r="E236" s="55"/>
      <c r="F236" s="55"/>
      <c r="G236" s="55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</row>
    <row r="237" spans="1:172" ht="15" x14ac:dyDescent="0.3">
      <c r="A237" s="56"/>
      <c r="B237" s="55"/>
      <c r="C237" s="55"/>
      <c r="D237" s="55"/>
      <c r="E237" s="55"/>
      <c r="F237" s="55"/>
      <c r="G237" s="55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</row>
    <row r="238" spans="1:172" ht="15" x14ac:dyDescent="0.3">
      <c r="A238" s="56"/>
      <c r="B238" s="55"/>
      <c r="C238" s="55"/>
      <c r="D238" s="55"/>
      <c r="E238" s="55"/>
      <c r="F238" s="55"/>
      <c r="G238" s="55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</row>
    <row r="239" spans="1:172" ht="15" x14ac:dyDescent="0.3">
      <c r="A239" s="56"/>
      <c r="B239" s="55"/>
      <c r="C239" s="55"/>
      <c r="D239" s="55"/>
      <c r="E239" s="55"/>
      <c r="F239" s="55"/>
      <c r="G239" s="55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</row>
    <row r="240" spans="1:172" ht="15" x14ac:dyDescent="0.3">
      <c r="A240" s="56"/>
      <c r="B240" s="55"/>
      <c r="C240" s="55"/>
      <c r="D240" s="55"/>
      <c r="E240" s="55"/>
      <c r="F240" s="55"/>
      <c r="G240" s="55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</row>
    <row r="241" spans="1:172" ht="15" x14ac:dyDescent="0.3">
      <c r="A241" s="56"/>
      <c r="B241" s="55"/>
      <c r="C241" s="55"/>
      <c r="D241" s="55"/>
      <c r="E241" s="55"/>
      <c r="F241" s="55"/>
      <c r="G241" s="55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</row>
    <row r="242" spans="1:172" ht="15" x14ac:dyDescent="0.3">
      <c r="A242" s="56"/>
      <c r="B242" s="55"/>
      <c r="C242" s="55"/>
      <c r="D242" s="55"/>
      <c r="E242" s="55"/>
      <c r="F242" s="55"/>
      <c r="G242" s="55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</row>
    <row r="243" spans="1:172" ht="15" x14ac:dyDescent="0.3">
      <c r="A243" s="56"/>
      <c r="B243" s="55"/>
      <c r="C243" s="55"/>
      <c r="D243" s="55"/>
      <c r="E243" s="55"/>
      <c r="F243" s="55"/>
      <c r="G243" s="55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</row>
    <row r="244" spans="1:172" ht="15" x14ac:dyDescent="0.3">
      <c r="A244" s="56"/>
      <c r="B244" s="55"/>
      <c r="C244" s="55"/>
      <c r="D244" s="55"/>
      <c r="E244" s="55"/>
      <c r="F244" s="55"/>
      <c r="G244" s="55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</row>
    <row r="245" spans="1:172" ht="15" x14ac:dyDescent="0.3">
      <c r="A245" s="56"/>
      <c r="B245" s="55"/>
      <c r="C245" s="55"/>
      <c r="D245" s="55"/>
      <c r="E245" s="55"/>
      <c r="F245" s="55"/>
      <c r="G245" s="55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</row>
    <row r="246" spans="1:172" ht="15" x14ac:dyDescent="0.3">
      <c r="A246" s="56"/>
      <c r="B246" s="55"/>
      <c r="C246" s="55"/>
      <c r="D246" s="55"/>
      <c r="E246" s="55"/>
      <c r="F246" s="55"/>
      <c r="G246" s="55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</row>
    <row r="247" spans="1:172" ht="15" x14ac:dyDescent="0.3">
      <c r="A247" s="56"/>
      <c r="B247" s="55"/>
      <c r="C247" s="55"/>
      <c r="D247" s="55"/>
      <c r="E247" s="55"/>
      <c r="F247" s="55"/>
      <c r="G247" s="55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</row>
    <row r="248" spans="1:172" ht="15" x14ac:dyDescent="0.3">
      <c r="A248" s="56"/>
      <c r="B248" s="55"/>
      <c r="C248" s="55"/>
      <c r="D248" s="55"/>
      <c r="E248" s="55"/>
      <c r="F248" s="55"/>
      <c r="G248" s="55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</row>
    <row r="249" spans="1:172" ht="15" x14ac:dyDescent="0.3">
      <c r="A249" s="56"/>
      <c r="B249" s="55"/>
      <c r="C249" s="55"/>
      <c r="D249" s="55"/>
      <c r="E249" s="55"/>
      <c r="F249" s="55"/>
      <c r="G249" s="55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</row>
    <row r="250" spans="1:172" ht="15" x14ac:dyDescent="0.3">
      <c r="A250" s="56"/>
      <c r="B250" s="55"/>
      <c r="C250" s="55"/>
      <c r="D250" s="55"/>
      <c r="E250" s="55"/>
      <c r="F250" s="55"/>
      <c r="G250" s="55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</row>
    <row r="251" spans="1:172" ht="15" x14ac:dyDescent="0.3">
      <c r="A251" s="56"/>
      <c r="B251" s="55"/>
      <c r="C251" s="55"/>
      <c r="D251" s="55"/>
      <c r="E251" s="55"/>
      <c r="F251" s="55"/>
      <c r="G251" s="55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</row>
    <row r="252" spans="1:172" ht="15" x14ac:dyDescent="0.3">
      <c r="A252" s="56"/>
      <c r="B252" s="55"/>
      <c r="C252" s="55"/>
      <c r="D252" s="55"/>
      <c r="E252" s="55"/>
      <c r="F252" s="55"/>
      <c r="G252" s="55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</row>
    <row r="253" spans="1:172" ht="15" x14ac:dyDescent="0.3">
      <c r="A253" s="56"/>
      <c r="B253" s="55"/>
      <c r="C253" s="55"/>
      <c r="D253" s="55"/>
      <c r="E253" s="55"/>
      <c r="F253" s="55"/>
      <c r="G253" s="55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</row>
    <row r="254" spans="1:172" ht="15" x14ac:dyDescent="0.3">
      <c r="A254" s="56"/>
      <c r="B254" s="55"/>
      <c r="C254" s="55"/>
      <c r="D254" s="55"/>
      <c r="E254" s="55"/>
      <c r="F254" s="55"/>
      <c r="G254" s="55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</row>
    <row r="255" spans="1:172" ht="15" x14ac:dyDescent="0.3">
      <c r="A255" s="56"/>
      <c r="B255" s="55"/>
      <c r="C255" s="55"/>
      <c r="D255" s="55"/>
      <c r="E255" s="55"/>
      <c r="F255" s="55"/>
      <c r="G255" s="55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</row>
    <row r="256" spans="1:172" ht="15" x14ac:dyDescent="0.3">
      <c r="A256" s="56"/>
      <c r="B256" s="55"/>
      <c r="C256" s="55"/>
      <c r="D256" s="55"/>
      <c r="E256" s="55"/>
      <c r="F256" s="55"/>
      <c r="G256" s="55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</row>
    <row r="257" spans="1:172" ht="15" x14ac:dyDescent="0.3">
      <c r="A257" s="56"/>
      <c r="B257" s="55"/>
      <c r="C257" s="55"/>
      <c r="D257" s="55"/>
      <c r="E257" s="55"/>
      <c r="F257" s="55"/>
      <c r="G257" s="55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</row>
    <row r="258" spans="1:172" ht="15" x14ac:dyDescent="0.3">
      <c r="A258" s="56"/>
      <c r="B258" s="55"/>
      <c r="C258" s="55"/>
      <c r="D258" s="55"/>
      <c r="E258" s="55"/>
      <c r="F258" s="55"/>
      <c r="G258" s="55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</row>
    <row r="259" spans="1:172" ht="15" x14ac:dyDescent="0.3">
      <c r="A259" s="56"/>
      <c r="B259" s="55"/>
      <c r="C259" s="55"/>
      <c r="D259" s="55"/>
      <c r="E259" s="55"/>
      <c r="F259" s="55"/>
      <c r="G259" s="55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</row>
    <row r="260" spans="1:172" ht="15" x14ac:dyDescent="0.3">
      <c r="A260" s="56"/>
      <c r="B260" s="55"/>
      <c r="C260" s="55"/>
      <c r="D260" s="55"/>
      <c r="E260" s="55"/>
      <c r="F260" s="55"/>
      <c r="G260" s="55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</row>
    <row r="261" spans="1:172" ht="15" x14ac:dyDescent="0.3">
      <c r="A261" s="56"/>
      <c r="B261" s="55"/>
      <c r="C261" s="55"/>
      <c r="D261" s="55"/>
      <c r="E261" s="55"/>
      <c r="F261" s="55"/>
      <c r="G261" s="55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</row>
    <row r="262" spans="1:172" ht="15" x14ac:dyDescent="0.3">
      <c r="A262" s="56"/>
      <c r="B262" s="55"/>
      <c r="C262" s="55"/>
      <c r="D262" s="55"/>
      <c r="E262" s="55"/>
      <c r="F262" s="55"/>
      <c r="G262" s="55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</row>
    <row r="263" spans="1:172" ht="15" x14ac:dyDescent="0.3">
      <c r="A263" s="56"/>
      <c r="B263" s="55"/>
      <c r="C263" s="55"/>
      <c r="D263" s="55"/>
      <c r="E263" s="55"/>
      <c r="F263" s="55"/>
      <c r="G263" s="55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</row>
    <row r="264" spans="1:172" ht="15" x14ac:dyDescent="0.3">
      <c r="A264" s="56"/>
      <c r="B264" s="55"/>
      <c r="C264" s="55"/>
      <c r="D264" s="55"/>
      <c r="E264" s="55"/>
      <c r="F264" s="55"/>
      <c r="G264" s="55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</row>
    <row r="265" spans="1:172" ht="15" x14ac:dyDescent="0.3">
      <c r="A265" s="56"/>
      <c r="B265" s="55"/>
      <c r="C265" s="55"/>
      <c r="D265" s="55"/>
      <c r="E265" s="55"/>
      <c r="F265" s="55"/>
      <c r="G265" s="55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</row>
    <row r="266" spans="1:172" ht="15" x14ac:dyDescent="0.3">
      <c r="A266" s="56"/>
      <c r="B266" s="55"/>
      <c r="C266" s="55"/>
      <c r="D266" s="55"/>
      <c r="E266" s="55"/>
      <c r="F266" s="55"/>
      <c r="G266" s="55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</row>
    <row r="267" spans="1:172" ht="15" x14ac:dyDescent="0.3">
      <c r="A267" s="56"/>
      <c r="B267" s="55"/>
      <c r="C267" s="55"/>
      <c r="D267" s="55"/>
      <c r="E267" s="55"/>
      <c r="F267" s="55"/>
      <c r="G267" s="55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</row>
    <row r="268" spans="1:172" ht="15" x14ac:dyDescent="0.3">
      <c r="A268" s="56"/>
      <c r="B268" s="55"/>
      <c r="C268" s="55"/>
      <c r="D268" s="55"/>
      <c r="E268" s="55"/>
      <c r="F268" s="55"/>
      <c r="G268" s="55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</row>
    <row r="269" spans="1:172" ht="15" x14ac:dyDescent="0.3">
      <c r="A269" s="56"/>
      <c r="B269" s="55"/>
      <c r="C269" s="55"/>
      <c r="D269" s="55"/>
      <c r="E269" s="55"/>
      <c r="F269" s="55"/>
      <c r="G269" s="55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</row>
    <row r="270" spans="1:172" ht="15" x14ac:dyDescent="0.3">
      <c r="A270" s="56"/>
      <c r="B270" s="55"/>
      <c r="C270" s="55"/>
      <c r="D270" s="55"/>
      <c r="E270" s="55"/>
      <c r="F270" s="55"/>
      <c r="G270" s="55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</row>
    <row r="271" spans="1:172" ht="15" x14ac:dyDescent="0.3">
      <c r="A271" s="56"/>
      <c r="B271" s="55"/>
      <c r="C271" s="55"/>
      <c r="D271" s="55"/>
      <c r="E271" s="55"/>
      <c r="F271" s="55"/>
      <c r="G271" s="55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</row>
    <row r="272" spans="1:172" ht="15" x14ac:dyDescent="0.3">
      <c r="A272" s="56"/>
      <c r="B272" s="55"/>
      <c r="C272" s="55"/>
      <c r="D272" s="55"/>
      <c r="E272" s="55"/>
      <c r="F272" s="55"/>
      <c r="G272" s="55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</row>
    <row r="273" spans="1:172" ht="15" x14ac:dyDescent="0.3">
      <c r="A273" s="56"/>
      <c r="B273" s="55"/>
      <c r="C273" s="55"/>
      <c r="D273" s="55"/>
      <c r="E273" s="55"/>
      <c r="F273" s="55"/>
      <c r="G273" s="55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</row>
    <row r="274" spans="1:172" ht="15" x14ac:dyDescent="0.3">
      <c r="A274" s="56"/>
      <c r="B274" s="55"/>
      <c r="C274" s="55"/>
      <c r="D274" s="55"/>
      <c r="E274" s="55"/>
      <c r="F274" s="55"/>
      <c r="G274" s="55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</row>
    <row r="275" spans="1:172" ht="15" x14ac:dyDescent="0.3">
      <c r="A275" s="56"/>
      <c r="B275" s="55"/>
      <c r="C275" s="55"/>
      <c r="D275" s="55"/>
      <c r="E275" s="55"/>
      <c r="F275" s="55"/>
      <c r="G275" s="55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</row>
    <row r="276" spans="1:172" ht="15" x14ac:dyDescent="0.3">
      <c r="A276" s="56"/>
      <c r="B276" s="55"/>
      <c r="C276" s="55"/>
      <c r="D276" s="55"/>
      <c r="E276" s="55"/>
      <c r="F276" s="55"/>
      <c r="G276" s="55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</row>
    <row r="277" spans="1:172" ht="15" x14ac:dyDescent="0.3">
      <c r="A277" s="56"/>
      <c r="B277" s="55"/>
      <c r="C277" s="55"/>
      <c r="D277" s="55"/>
      <c r="E277" s="55"/>
      <c r="F277" s="55"/>
      <c r="G277" s="55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</row>
    <row r="278" spans="1:172" ht="15" x14ac:dyDescent="0.3">
      <c r="A278" s="56"/>
      <c r="B278" s="55"/>
      <c r="C278" s="55"/>
      <c r="D278" s="55"/>
      <c r="E278" s="55"/>
      <c r="F278" s="55"/>
      <c r="G278" s="55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</row>
    <row r="279" spans="1:172" ht="15" x14ac:dyDescent="0.3">
      <c r="A279" s="56"/>
      <c r="B279" s="55"/>
      <c r="C279" s="55"/>
      <c r="D279" s="55"/>
      <c r="E279" s="55"/>
      <c r="F279" s="55"/>
      <c r="G279" s="55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</row>
    <row r="280" spans="1:172" ht="15" x14ac:dyDescent="0.3">
      <c r="A280" s="56"/>
      <c r="B280" s="55"/>
      <c r="C280" s="55"/>
      <c r="D280" s="55"/>
      <c r="E280" s="55"/>
      <c r="F280" s="55"/>
      <c r="G280" s="55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</row>
    <row r="281" spans="1:172" ht="15" x14ac:dyDescent="0.3">
      <c r="A281" s="56"/>
      <c r="B281" s="55"/>
      <c r="C281" s="55"/>
      <c r="D281" s="55"/>
      <c r="E281" s="55"/>
      <c r="F281" s="55"/>
      <c r="G281" s="55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</row>
    <row r="282" spans="1:172" ht="15" x14ac:dyDescent="0.3">
      <c r="A282" s="56"/>
      <c r="B282" s="55"/>
      <c r="C282" s="55"/>
      <c r="D282" s="55"/>
      <c r="E282" s="55"/>
      <c r="F282" s="55"/>
      <c r="G282" s="55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</row>
    <row r="283" spans="1:172" ht="15" x14ac:dyDescent="0.3">
      <c r="A283" s="56"/>
      <c r="B283" s="55"/>
      <c r="C283" s="55"/>
      <c r="D283" s="55"/>
      <c r="E283" s="55"/>
      <c r="F283" s="55"/>
      <c r="G283" s="55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</row>
    <row r="284" spans="1:172" ht="15" x14ac:dyDescent="0.3">
      <c r="A284" s="56"/>
      <c r="B284" s="55"/>
      <c r="C284" s="55"/>
      <c r="D284" s="55"/>
      <c r="E284" s="55"/>
      <c r="F284" s="55"/>
      <c r="G284" s="55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</row>
    <row r="285" spans="1:172" ht="15" x14ac:dyDescent="0.3">
      <c r="A285" s="56"/>
      <c r="B285" s="55"/>
      <c r="C285" s="55"/>
      <c r="D285" s="55"/>
      <c r="E285" s="55"/>
      <c r="F285" s="55"/>
      <c r="G285" s="55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</row>
    <row r="286" spans="1:172" ht="15" x14ac:dyDescent="0.3">
      <c r="A286" s="56"/>
      <c r="B286" s="55"/>
      <c r="C286" s="55"/>
      <c r="D286" s="55"/>
      <c r="E286" s="55"/>
      <c r="F286" s="55"/>
      <c r="G286" s="55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</row>
    <row r="287" spans="1:172" ht="15" x14ac:dyDescent="0.3">
      <c r="A287" s="56"/>
      <c r="B287" s="55"/>
      <c r="C287" s="55"/>
      <c r="D287" s="55"/>
      <c r="E287" s="55"/>
      <c r="F287" s="55"/>
      <c r="G287" s="55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</row>
    <row r="288" spans="1:172" ht="15" x14ac:dyDescent="0.3">
      <c r="A288" s="56"/>
      <c r="B288" s="55"/>
      <c r="C288" s="55"/>
      <c r="D288" s="55"/>
      <c r="E288" s="55"/>
      <c r="F288" s="55"/>
      <c r="G288" s="55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</row>
    <row r="289" spans="1:172" ht="15" x14ac:dyDescent="0.3">
      <c r="A289" s="56"/>
      <c r="B289" s="55"/>
      <c r="C289" s="55"/>
      <c r="D289" s="55"/>
      <c r="E289" s="55"/>
      <c r="F289" s="55"/>
      <c r="G289" s="55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</row>
    <row r="290" spans="1:172" ht="15" x14ac:dyDescent="0.3">
      <c r="A290" s="56"/>
      <c r="B290" s="55"/>
      <c r="C290" s="55"/>
      <c r="D290" s="55"/>
      <c r="E290" s="55"/>
      <c r="F290" s="55"/>
      <c r="G290" s="55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</row>
    <row r="291" spans="1:172" ht="15" x14ac:dyDescent="0.3">
      <c r="A291" s="56"/>
      <c r="B291" s="55"/>
      <c r="C291" s="55"/>
      <c r="D291" s="55"/>
      <c r="E291" s="55"/>
      <c r="F291" s="55"/>
      <c r="G291" s="55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</row>
    <row r="292" spans="1:172" ht="15" x14ac:dyDescent="0.3">
      <c r="A292" s="56"/>
      <c r="B292" s="55"/>
      <c r="C292" s="55"/>
      <c r="D292" s="55"/>
      <c r="E292" s="55"/>
      <c r="F292" s="55"/>
      <c r="G292" s="55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</row>
    <row r="293" spans="1:172" ht="15" x14ac:dyDescent="0.3">
      <c r="A293" s="56"/>
      <c r="B293" s="55"/>
      <c r="C293" s="55"/>
      <c r="D293" s="55"/>
      <c r="E293" s="55"/>
      <c r="F293" s="55"/>
      <c r="G293" s="55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</row>
    <row r="294" spans="1:172" ht="15" x14ac:dyDescent="0.3">
      <c r="A294" s="56"/>
      <c r="B294" s="55"/>
      <c r="C294" s="55"/>
      <c r="D294" s="55"/>
      <c r="E294" s="55"/>
      <c r="F294" s="55"/>
      <c r="G294" s="55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</row>
    <row r="295" spans="1:172" ht="15" x14ac:dyDescent="0.3">
      <c r="A295" s="56"/>
      <c r="B295" s="55"/>
      <c r="C295" s="55"/>
      <c r="D295" s="55"/>
      <c r="E295" s="55"/>
      <c r="F295" s="55"/>
      <c r="G295" s="55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</row>
    <row r="296" spans="1:172" ht="15" x14ac:dyDescent="0.3">
      <c r="A296" s="56"/>
      <c r="B296" s="55"/>
      <c r="C296" s="55"/>
      <c r="D296" s="55"/>
      <c r="E296" s="55"/>
      <c r="F296" s="55"/>
      <c r="G296" s="55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</row>
    <row r="297" spans="1:172" ht="15" x14ac:dyDescent="0.3">
      <c r="A297" s="56"/>
      <c r="B297" s="55"/>
      <c r="C297" s="55"/>
      <c r="D297" s="55"/>
      <c r="E297" s="55"/>
      <c r="F297" s="55"/>
      <c r="G297" s="55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</row>
    <row r="298" spans="1:172" ht="15" x14ac:dyDescent="0.3">
      <c r="A298" s="56"/>
      <c r="B298" s="55"/>
      <c r="C298" s="55"/>
      <c r="D298" s="55"/>
      <c r="E298" s="55"/>
      <c r="F298" s="55"/>
      <c r="G298" s="55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</row>
    <row r="299" spans="1:172" ht="15" x14ac:dyDescent="0.3">
      <c r="A299" s="56"/>
      <c r="B299" s="55"/>
      <c r="C299" s="55"/>
      <c r="D299" s="55"/>
      <c r="E299" s="55"/>
      <c r="F299" s="55"/>
      <c r="G299" s="55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</row>
    <row r="300" spans="1:172" ht="15" x14ac:dyDescent="0.3">
      <c r="A300" s="56"/>
      <c r="B300" s="55"/>
      <c r="C300" s="55"/>
      <c r="D300" s="55"/>
      <c r="E300" s="55"/>
      <c r="F300" s="55"/>
      <c r="G300" s="55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</row>
    <row r="301" spans="1:172" ht="15" x14ac:dyDescent="0.3">
      <c r="A301" s="56"/>
      <c r="B301" s="55"/>
      <c r="C301" s="55"/>
      <c r="D301" s="55"/>
      <c r="E301" s="55"/>
      <c r="F301" s="55"/>
      <c r="G301" s="55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</row>
    <row r="302" spans="1:172" ht="15" x14ac:dyDescent="0.3">
      <c r="A302" s="56"/>
      <c r="B302" s="55"/>
      <c r="C302" s="55"/>
      <c r="D302" s="55"/>
      <c r="E302" s="55"/>
      <c r="F302" s="55"/>
      <c r="G302" s="55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</row>
    <row r="303" spans="1:172" ht="15" x14ac:dyDescent="0.3">
      <c r="A303" s="56"/>
      <c r="B303" s="55"/>
      <c r="C303" s="55"/>
      <c r="D303" s="55"/>
      <c r="E303" s="55"/>
      <c r="F303" s="55"/>
      <c r="G303" s="55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</row>
    <row r="304" spans="1:172" ht="15" x14ac:dyDescent="0.3">
      <c r="A304" s="56"/>
      <c r="B304" s="55"/>
      <c r="C304" s="55"/>
      <c r="D304" s="55"/>
      <c r="E304" s="55"/>
      <c r="F304" s="55"/>
      <c r="G304" s="55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</row>
    <row r="305" spans="1:172" ht="15" x14ac:dyDescent="0.3">
      <c r="A305" s="56"/>
      <c r="B305" s="55"/>
      <c r="C305" s="55"/>
      <c r="D305" s="55"/>
      <c r="E305" s="55"/>
      <c r="F305" s="55"/>
      <c r="G305" s="55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</row>
    <row r="306" spans="1:172" ht="15" x14ac:dyDescent="0.3">
      <c r="A306" s="56"/>
      <c r="B306" s="55"/>
      <c r="C306" s="55"/>
      <c r="D306" s="55"/>
      <c r="E306" s="55"/>
      <c r="F306" s="55"/>
      <c r="G306" s="55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</row>
    <row r="307" spans="1:172" ht="15" x14ac:dyDescent="0.3">
      <c r="A307" s="56"/>
      <c r="B307" s="55"/>
      <c r="C307" s="55"/>
      <c r="D307" s="55"/>
      <c r="E307" s="55"/>
      <c r="F307" s="55"/>
      <c r="G307" s="55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</row>
    <row r="308" spans="1:172" ht="15" x14ac:dyDescent="0.3">
      <c r="A308" s="56"/>
      <c r="B308" s="55"/>
      <c r="C308" s="55"/>
      <c r="D308" s="55"/>
      <c r="E308" s="55"/>
      <c r="F308" s="55"/>
      <c r="G308" s="55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</row>
    <row r="309" spans="1:172" ht="15" x14ac:dyDescent="0.3">
      <c r="A309" s="56"/>
      <c r="B309" s="55"/>
      <c r="C309" s="55"/>
      <c r="D309" s="55"/>
      <c r="E309" s="55"/>
      <c r="F309" s="55"/>
      <c r="G309" s="55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</row>
    <row r="310" spans="1:172" ht="15" x14ac:dyDescent="0.3">
      <c r="A310" s="56"/>
      <c r="B310" s="55"/>
      <c r="C310" s="55"/>
      <c r="D310" s="55"/>
      <c r="E310" s="55"/>
      <c r="F310" s="55"/>
      <c r="G310" s="55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</row>
    <row r="311" spans="1:172" ht="15" x14ac:dyDescent="0.3">
      <c r="A311" s="56"/>
      <c r="B311" s="55"/>
      <c r="C311" s="55"/>
      <c r="D311" s="55"/>
      <c r="E311" s="55"/>
      <c r="F311" s="55"/>
      <c r="G311" s="55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</row>
    <row r="312" spans="1:172" ht="15" x14ac:dyDescent="0.3">
      <c r="A312" s="56"/>
      <c r="B312" s="55"/>
      <c r="C312" s="55"/>
      <c r="D312" s="55"/>
      <c r="E312" s="55"/>
      <c r="F312" s="55"/>
      <c r="G312" s="55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</row>
    <row r="313" spans="1:172" ht="15" x14ac:dyDescent="0.3">
      <c r="A313" s="56"/>
      <c r="B313" s="55"/>
      <c r="C313" s="55"/>
      <c r="D313" s="55"/>
      <c r="E313" s="55"/>
      <c r="F313" s="55"/>
      <c r="G313" s="55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</row>
    <row r="314" spans="1:172" ht="15" x14ac:dyDescent="0.3">
      <c r="A314" s="56"/>
      <c r="B314" s="55"/>
      <c r="C314" s="55"/>
      <c r="D314" s="55"/>
      <c r="E314" s="55"/>
      <c r="F314" s="55"/>
      <c r="G314" s="55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</row>
    <row r="315" spans="1:172" ht="15" x14ac:dyDescent="0.3">
      <c r="A315" s="56"/>
      <c r="B315" s="55"/>
      <c r="C315" s="55"/>
      <c r="D315" s="55"/>
      <c r="E315" s="55"/>
      <c r="F315" s="55"/>
      <c r="G315" s="55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</row>
    <row r="316" spans="1:172" ht="15" x14ac:dyDescent="0.3">
      <c r="A316" s="56"/>
      <c r="B316" s="55"/>
      <c r="C316" s="55"/>
      <c r="D316" s="55"/>
      <c r="E316" s="55"/>
      <c r="F316" s="55"/>
      <c r="G316" s="55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</row>
    <row r="317" spans="1:172" ht="15" x14ac:dyDescent="0.3">
      <c r="A317" s="56"/>
      <c r="B317" s="55"/>
      <c r="C317" s="55"/>
      <c r="D317" s="55"/>
      <c r="E317" s="55"/>
      <c r="F317" s="55"/>
      <c r="G317" s="55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</row>
    <row r="318" spans="1:172" ht="15" x14ac:dyDescent="0.3">
      <c r="A318" s="56"/>
      <c r="B318" s="55"/>
      <c r="C318" s="55"/>
      <c r="D318" s="55"/>
      <c r="E318" s="55"/>
      <c r="F318" s="55"/>
      <c r="G318" s="55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</row>
    <row r="319" spans="1:172" ht="15" x14ac:dyDescent="0.3">
      <c r="A319" s="56"/>
      <c r="B319" s="55"/>
      <c r="C319" s="55"/>
      <c r="D319" s="55"/>
      <c r="E319" s="55"/>
      <c r="F319" s="55"/>
      <c r="G319" s="55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</row>
    <row r="320" spans="1:172" ht="15" x14ac:dyDescent="0.3">
      <c r="A320" s="56"/>
      <c r="B320" s="55"/>
      <c r="C320" s="55"/>
      <c r="D320" s="55"/>
      <c r="E320" s="55"/>
      <c r="F320" s="55"/>
      <c r="G320" s="55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</row>
    <row r="321" spans="1:172" ht="15" x14ac:dyDescent="0.3">
      <c r="A321" s="56"/>
      <c r="B321" s="55"/>
      <c r="C321" s="55"/>
      <c r="D321" s="55"/>
      <c r="E321" s="55"/>
      <c r="F321" s="55"/>
      <c r="G321" s="55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</row>
    <row r="322" spans="1:172" ht="15" x14ac:dyDescent="0.3">
      <c r="A322" s="56"/>
      <c r="B322" s="55"/>
      <c r="C322" s="55"/>
      <c r="D322" s="55"/>
      <c r="E322" s="55"/>
      <c r="F322" s="55"/>
      <c r="G322" s="55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</row>
    <row r="323" spans="1:172" ht="15" x14ac:dyDescent="0.3">
      <c r="A323" s="56"/>
      <c r="B323" s="55"/>
      <c r="C323" s="55"/>
      <c r="D323" s="55"/>
      <c r="E323" s="55"/>
      <c r="F323" s="55"/>
      <c r="G323" s="55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</row>
    <row r="324" spans="1:172" ht="15" x14ac:dyDescent="0.3">
      <c r="A324" s="56"/>
      <c r="B324" s="55"/>
      <c r="C324" s="55"/>
      <c r="D324" s="55"/>
      <c r="E324" s="55"/>
      <c r="F324" s="55"/>
      <c r="G324" s="55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</row>
    <row r="325" spans="1:172" ht="15" x14ac:dyDescent="0.3">
      <c r="A325" s="56"/>
      <c r="B325" s="55"/>
      <c r="C325" s="55"/>
      <c r="D325" s="55"/>
      <c r="E325" s="55"/>
      <c r="F325" s="55"/>
      <c r="G325" s="55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</row>
    <row r="326" spans="1:172" ht="15" x14ac:dyDescent="0.3">
      <c r="A326" s="56"/>
      <c r="B326" s="55"/>
      <c r="C326" s="55"/>
      <c r="D326" s="55"/>
      <c r="E326" s="55"/>
      <c r="F326" s="55"/>
      <c r="G326" s="55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</row>
    <row r="327" spans="1:172" ht="15" x14ac:dyDescent="0.3">
      <c r="A327" s="56"/>
      <c r="B327" s="55"/>
      <c r="C327" s="55"/>
      <c r="D327" s="55"/>
      <c r="E327" s="55"/>
      <c r="F327" s="55"/>
      <c r="G327" s="55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</row>
    <row r="328" spans="1:172" ht="15" x14ac:dyDescent="0.3">
      <c r="A328" s="56"/>
      <c r="B328" s="55"/>
      <c r="C328" s="55"/>
      <c r="D328" s="55"/>
      <c r="E328" s="55"/>
      <c r="F328" s="55"/>
      <c r="G328" s="55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</row>
    <row r="329" spans="1:172" ht="15" x14ac:dyDescent="0.3">
      <c r="A329" s="56"/>
      <c r="B329" s="55"/>
      <c r="C329" s="55"/>
      <c r="D329" s="55"/>
      <c r="E329" s="55"/>
      <c r="F329" s="55"/>
      <c r="G329" s="55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</row>
    <row r="330" spans="1:172" ht="15" x14ac:dyDescent="0.3">
      <c r="A330" s="56"/>
      <c r="B330" s="55"/>
      <c r="C330" s="55"/>
      <c r="D330" s="55"/>
      <c r="E330" s="55"/>
      <c r="F330" s="55"/>
      <c r="G330" s="55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</row>
    <row r="331" spans="1:172" ht="15" x14ac:dyDescent="0.3">
      <c r="A331" s="56"/>
      <c r="B331" s="55"/>
      <c r="C331" s="55"/>
      <c r="D331" s="55"/>
      <c r="E331" s="55"/>
      <c r="F331" s="55"/>
      <c r="G331" s="55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</row>
    <row r="332" spans="1:172" ht="15" x14ac:dyDescent="0.3">
      <c r="A332" s="56"/>
      <c r="B332" s="55"/>
      <c r="C332" s="55"/>
      <c r="D332" s="55"/>
      <c r="E332" s="55"/>
      <c r="F332" s="55"/>
      <c r="G332" s="55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</row>
    <row r="333" spans="1:172" ht="15" x14ac:dyDescent="0.3">
      <c r="A333" s="56"/>
      <c r="B333" s="55"/>
      <c r="C333" s="55"/>
      <c r="D333" s="55"/>
      <c r="E333" s="55"/>
      <c r="F333" s="55"/>
      <c r="G333" s="55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</row>
    <row r="334" spans="1:172" ht="15" x14ac:dyDescent="0.3">
      <c r="A334" s="56"/>
      <c r="B334" s="55"/>
      <c r="C334" s="55"/>
      <c r="D334" s="55"/>
      <c r="E334" s="55"/>
      <c r="F334" s="55"/>
      <c r="G334" s="55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</row>
    <row r="335" spans="1:172" ht="15" x14ac:dyDescent="0.3">
      <c r="A335" s="56"/>
      <c r="B335" s="55"/>
      <c r="C335" s="55"/>
      <c r="D335" s="55"/>
      <c r="E335" s="55"/>
      <c r="F335" s="55"/>
      <c r="G335" s="55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</row>
    <row r="336" spans="1:172" ht="15" x14ac:dyDescent="0.3">
      <c r="A336" s="56"/>
      <c r="B336" s="55"/>
      <c r="C336" s="55"/>
      <c r="D336" s="55"/>
      <c r="E336" s="55"/>
      <c r="F336" s="55"/>
      <c r="G336" s="55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</row>
    <row r="337" spans="1:172" ht="15" x14ac:dyDescent="0.3">
      <c r="A337" s="56"/>
      <c r="B337" s="55"/>
      <c r="C337" s="55"/>
      <c r="D337" s="55"/>
      <c r="E337" s="55"/>
      <c r="F337" s="55"/>
      <c r="G337" s="55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</row>
    <row r="338" spans="1:172" ht="15" x14ac:dyDescent="0.3">
      <c r="A338" s="56"/>
      <c r="B338" s="55"/>
      <c r="C338" s="55"/>
      <c r="D338" s="55"/>
      <c r="E338" s="55"/>
      <c r="F338" s="55"/>
      <c r="G338" s="55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</row>
    <row r="339" spans="1:172" ht="15" x14ac:dyDescent="0.3">
      <c r="A339" s="56"/>
      <c r="B339" s="55"/>
      <c r="C339" s="55"/>
      <c r="D339" s="55"/>
      <c r="E339" s="55"/>
      <c r="F339" s="55"/>
      <c r="G339" s="55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</row>
    <row r="340" spans="1:172" ht="15" x14ac:dyDescent="0.3">
      <c r="A340" s="56"/>
      <c r="B340" s="55"/>
      <c r="C340" s="55"/>
      <c r="D340" s="55"/>
      <c r="E340" s="55"/>
      <c r="F340" s="55"/>
      <c r="G340" s="55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</row>
    <row r="341" spans="1:172" ht="15" x14ac:dyDescent="0.3">
      <c r="A341" s="56"/>
      <c r="B341" s="55"/>
      <c r="C341" s="55"/>
      <c r="D341" s="55"/>
      <c r="E341" s="55"/>
      <c r="F341" s="55"/>
      <c r="G341" s="55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</row>
    <row r="342" spans="1:172" ht="15" x14ac:dyDescent="0.3">
      <c r="A342" s="56"/>
      <c r="B342" s="55"/>
      <c r="C342" s="55"/>
      <c r="D342" s="55"/>
      <c r="E342" s="55"/>
      <c r="F342" s="55"/>
      <c r="G342" s="55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</row>
    <row r="343" spans="1:172" ht="15" x14ac:dyDescent="0.3">
      <c r="A343" s="56"/>
      <c r="B343" s="55"/>
      <c r="C343" s="55"/>
      <c r="D343" s="55"/>
      <c r="E343" s="55"/>
      <c r="F343" s="55"/>
      <c r="G343" s="55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</row>
    <row r="344" spans="1:172" ht="15" x14ac:dyDescent="0.3">
      <c r="A344" s="56"/>
      <c r="B344" s="55"/>
      <c r="C344" s="55"/>
      <c r="D344" s="55"/>
      <c r="E344" s="55"/>
      <c r="F344" s="55"/>
      <c r="G344" s="55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</row>
    <row r="345" spans="1:172" ht="15" x14ac:dyDescent="0.3">
      <c r="A345" s="56"/>
      <c r="B345" s="55"/>
      <c r="C345" s="55"/>
      <c r="D345" s="55"/>
      <c r="E345" s="55"/>
      <c r="F345" s="55"/>
      <c r="G345" s="55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</row>
    <row r="346" spans="1:172" ht="15" x14ac:dyDescent="0.3">
      <c r="A346" s="56"/>
      <c r="B346" s="55"/>
      <c r="C346" s="55"/>
      <c r="D346" s="55"/>
      <c r="E346" s="55"/>
      <c r="F346" s="55"/>
      <c r="G346" s="55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</row>
    <row r="347" spans="1:172" ht="15" x14ac:dyDescent="0.3">
      <c r="A347" s="56"/>
      <c r="B347" s="55"/>
      <c r="C347" s="55"/>
      <c r="D347" s="55"/>
      <c r="E347" s="55"/>
      <c r="F347" s="55"/>
      <c r="G347" s="55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</row>
    <row r="348" spans="1:172" ht="15" x14ac:dyDescent="0.3">
      <c r="A348" s="56"/>
      <c r="B348" s="55"/>
      <c r="C348" s="55"/>
      <c r="D348" s="55"/>
      <c r="E348" s="55"/>
      <c r="F348" s="55"/>
      <c r="G348" s="55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</row>
    <row r="349" spans="1:172" ht="15" x14ac:dyDescent="0.3">
      <c r="A349" s="56"/>
      <c r="B349" s="55"/>
      <c r="C349" s="55"/>
      <c r="D349" s="55"/>
      <c r="E349" s="55"/>
      <c r="F349" s="55"/>
      <c r="G349" s="55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</row>
    <row r="350" spans="1:172" ht="15" x14ac:dyDescent="0.3">
      <c r="A350" s="56"/>
      <c r="B350" s="55"/>
      <c r="C350" s="55"/>
      <c r="D350" s="55"/>
      <c r="E350" s="55"/>
      <c r="F350" s="55"/>
      <c r="G350" s="55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</row>
    <row r="351" spans="1:172" ht="15" x14ac:dyDescent="0.3">
      <c r="A351" s="56"/>
      <c r="B351" s="55"/>
      <c r="C351" s="55"/>
      <c r="D351" s="55"/>
      <c r="E351" s="55"/>
      <c r="F351" s="55"/>
      <c r="G351" s="55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</row>
    <row r="352" spans="1:172" ht="15" x14ac:dyDescent="0.3">
      <c r="A352" s="56"/>
      <c r="B352" s="55"/>
      <c r="C352" s="55"/>
      <c r="D352" s="55"/>
      <c r="E352" s="55"/>
      <c r="F352" s="55"/>
      <c r="G352" s="55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</row>
    <row r="353" spans="1:172" ht="15" x14ac:dyDescent="0.3">
      <c r="A353" s="56"/>
      <c r="B353" s="55"/>
      <c r="C353" s="55"/>
      <c r="D353" s="55"/>
      <c r="E353" s="55"/>
      <c r="F353" s="55"/>
      <c r="G353" s="55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</row>
    <row r="354" spans="1:172" ht="15" x14ac:dyDescent="0.3">
      <c r="A354" s="56"/>
      <c r="B354" s="55"/>
      <c r="C354" s="55"/>
      <c r="D354" s="55"/>
      <c r="E354" s="55"/>
      <c r="F354" s="55"/>
      <c r="G354" s="55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</row>
    <row r="355" spans="1:172" ht="15" x14ac:dyDescent="0.3">
      <c r="A355" s="56"/>
      <c r="B355" s="55"/>
      <c r="C355" s="55"/>
      <c r="D355" s="55"/>
      <c r="E355" s="55"/>
      <c r="F355" s="55"/>
      <c r="G355" s="55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</row>
    <row r="356" spans="1:172" ht="15" x14ac:dyDescent="0.3">
      <c r="A356" s="56"/>
      <c r="B356" s="55"/>
      <c r="C356" s="55"/>
      <c r="D356" s="55"/>
      <c r="E356" s="55"/>
      <c r="F356" s="55"/>
      <c r="G356" s="55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</row>
    <row r="357" spans="1:172" ht="15" x14ac:dyDescent="0.3">
      <c r="A357" s="56"/>
      <c r="B357" s="55"/>
      <c r="C357" s="55"/>
      <c r="D357" s="55"/>
      <c r="E357" s="55"/>
      <c r="F357" s="55"/>
      <c r="G357" s="55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</row>
    <row r="358" spans="1:172" ht="15" x14ac:dyDescent="0.3">
      <c r="A358" s="56"/>
      <c r="B358" s="55"/>
      <c r="C358" s="55"/>
      <c r="D358" s="55"/>
      <c r="E358" s="55"/>
      <c r="F358" s="55"/>
      <c r="G358" s="55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</row>
    <row r="359" spans="1:172" ht="15" x14ac:dyDescent="0.3">
      <c r="A359" s="56"/>
      <c r="B359" s="55"/>
      <c r="C359" s="55"/>
      <c r="D359" s="55"/>
      <c r="E359" s="55"/>
      <c r="F359" s="55"/>
      <c r="G359" s="55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</row>
    <row r="360" spans="1:172" ht="15" x14ac:dyDescent="0.3">
      <c r="A360" s="56"/>
      <c r="B360" s="55"/>
      <c r="C360" s="55"/>
      <c r="D360" s="55"/>
      <c r="E360" s="55"/>
      <c r="F360" s="55"/>
      <c r="G360" s="55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</row>
    <row r="361" spans="1:172" ht="15" x14ac:dyDescent="0.3">
      <c r="A361" s="56"/>
      <c r="B361" s="55"/>
      <c r="C361" s="55"/>
      <c r="D361" s="55"/>
      <c r="E361" s="55"/>
      <c r="F361" s="55"/>
      <c r="G361" s="55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</row>
    <row r="362" spans="1:172" ht="15" x14ac:dyDescent="0.3">
      <c r="A362" s="56"/>
      <c r="B362" s="55"/>
      <c r="C362" s="55"/>
      <c r="D362" s="55"/>
      <c r="E362" s="55"/>
      <c r="F362" s="55"/>
      <c r="G362" s="55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</row>
    <row r="363" spans="1:172" ht="15" x14ac:dyDescent="0.3">
      <c r="A363" s="56"/>
      <c r="B363" s="55"/>
      <c r="C363" s="55"/>
      <c r="D363" s="55"/>
      <c r="E363" s="55"/>
      <c r="F363" s="55"/>
      <c r="G363" s="55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</row>
    <row r="364" spans="1:172" ht="15" x14ac:dyDescent="0.3">
      <c r="A364" s="56"/>
      <c r="B364" s="55"/>
      <c r="C364" s="55"/>
      <c r="D364" s="55"/>
      <c r="E364" s="55"/>
      <c r="F364" s="55"/>
      <c r="G364" s="55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</row>
    <row r="365" spans="1:172" ht="15" x14ac:dyDescent="0.3">
      <c r="A365" s="56"/>
      <c r="B365" s="55"/>
      <c r="C365" s="55"/>
      <c r="D365" s="55"/>
      <c r="E365" s="55"/>
      <c r="F365" s="55"/>
      <c r="G365" s="55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</row>
    <row r="366" spans="1:172" ht="15" x14ac:dyDescent="0.3">
      <c r="A366" s="56"/>
      <c r="B366" s="55"/>
      <c r="C366" s="55"/>
      <c r="D366" s="55"/>
      <c r="E366" s="55"/>
      <c r="F366" s="55"/>
      <c r="G366" s="55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</row>
    <row r="367" spans="1:172" ht="15" x14ac:dyDescent="0.3">
      <c r="A367" s="56"/>
      <c r="B367" s="55"/>
      <c r="C367" s="55"/>
      <c r="D367" s="55"/>
      <c r="E367" s="55"/>
      <c r="F367" s="55"/>
      <c r="G367" s="55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</row>
    <row r="368" spans="1:172" ht="15" x14ac:dyDescent="0.3">
      <c r="A368" s="56"/>
      <c r="B368" s="55"/>
      <c r="C368" s="55"/>
      <c r="D368" s="55"/>
      <c r="E368" s="55"/>
      <c r="F368" s="55"/>
      <c r="G368" s="55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</row>
    <row r="369" spans="1:172" ht="15" x14ac:dyDescent="0.3">
      <c r="A369" s="56"/>
      <c r="B369" s="55"/>
      <c r="C369" s="55"/>
      <c r="D369" s="55"/>
      <c r="E369" s="55"/>
      <c r="F369" s="55"/>
      <c r="G369" s="55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</row>
    <row r="370" spans="1:172" ht="15" x14ac:dyDescent="0.3">
      <c r="A370" s="56"/>
      <c r="B370" s="55"/>
      <c r="C370" s="55"/>
      <c r="D370" s="55"/>
      <c r="E370" s="55"/>
      <c r="F370" s="55"/>
      <c r="G370" s="55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</row>
    <row r="371" spans="1:172" ht="15" x14ac:dyDescent="0.3">
      <c r="A371" s="56"/>
      <c r="B371" s="55"/>
      <c r="C371" s="55"/>
      <c r="D371" s="55"/>
      <c r="E371" s="55"/>
      <c r="F371" s="55"/>
      <c r="G371" s="55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</row>
    <row r="372" spans="1:172" ht="15" x14ac:dyDescent="0.3">
      <c r="A372" s="56"/>
      <c r="B372" s="55"/>
      <c r="C372" s="55"/>
      <c r="D372" s="55"/>
      <c r="E372" s="55"/>
      <c r="F372" s="55"/>
      <c r="G372" s="55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</row>
    <row r="373" spans="1:172" ht="15" x14ac:dyDescent="0.3">
      <c r="A373" s="56"/>
      <c r="B373" s="55"/>
      <c r="C373" s="55"/>
      <c r="D373" s="55"/>
      <c r="E373" s="55"/>
      <c r="F373" s="55"/>
      <c r="G373" s="55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</row>
    <row r="374" spans="1:172" ht="15" x14ac:dyDescent="0.3">
      <c r="A374" s="56"/>
      <c r="B374" s="55"/>
      <c r="C374" s="55"/>
      <c r="D374" s="55"/>
      <c r="E374" s="55"/>
      <c r="F374" s="55"/>
      <c r="G374" s="55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</row>
    <row r="375" spans="1:172" ht="15" x14ac:dyDescent="0.3">
      <c r="A375" s="56"/>
      <c r="B375" s="55"/>
      <c r="C375" s="55"/>
      <c r="D375" s="55"/>
      <c r="E375" s="55"/>
      <c r="F375" s="55"/>
      <c r="G375" s="55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</row>
    <row r="376" spans="1:172" ht="15" x14ac:dyDescent="0.3">
      <c r="A376" s="56"/>
      <c r="B376" s="55"/>
      <c r="C376" s="55"/>
      <c r="D376" s="55"/>
      <c r="E376" s="55"/>
      <c r="F376" s="55"/>
      <c r="G376" s="55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</row>
    <row r="377" spans="1:172" ht="15" x14ac:dyDescent="0.3">
      <c r="A377" s="56"/>
      <c r="B377" s="55"/>
      <c r="C377" s="55"/>
      <c r="D377" s="55"/>
      <c r="E377" s="55"/>
      <c r="F377" s="55"/>
      <c r="G377" s="55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</row>
    <row r="378" spans="1:172" ht="15" x14ac:dyDescent="0.3">
      <c r="A378" s="56"/>
      <c r="B378" s="55"/>
      <c r="C378" s="55"/>
      <c r="D378" s="55"/>
      <c r="E378" s="55"/>
      <c r="F378" s="55"/>
      <c r="G378" s="55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</row>
    <row r="379" spans="1:172" ht="15" x14ac:dyDescent="0.3">
      <c r="A379" s="56"/>
      <c r="B379" s="55"/>
      <c r="C379" s="55"/>
      <c r="D379" s="55"/>
      <c r="E379" s="55"/>
      <c r="F379" s="55"/>
      <c r="G379" s="55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</row>
    <row r="380" spans="1:172" ht="15" x14ac:dyDescent="0.3">
      <c r="A380" s="56"/>
      <c r="B380" s="55"/>
      <c r="C380" s="55"/>
      <c r="D380" s="55"/>
      <c r="E380" s="55"/>
      <c r="F380" s="55"/>
      <c r="G380" s="55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</row>
    <row r="381" spans="1:172" ht="15" x14ac:dyDescent="0.3">
      <c r="A381" s="56"/>
      <c r="B381" s="55"/>
      <c r="C381" s="55"/>
      <c r="D381" s="55"/>
      <c r="E381" s="55"/>
      <c r="F381" s="55"/>
      <c r="G381" s="55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</row>
    <row r="382" spans="1:172" ht="15" x14ac:dyDescent="0.3">
      <c r="A382" s="56"/>
      <c r="B382" s="55"/>
      <c r="C382" s="55"/>
      <c r="D382" s="55"/>
      <c r="E382" s="55"/>
      <c r="F382" s="55"/>
      <c r="G382" s="55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</row>
    <row r="383" spans="1:172" ht="15" x14ac:dyDescent="0.3">
      <c r="A383" s="56"/>
      <c r="B383" s="55"/>
      <c r="C383" s="55"/>
      <c r="D383" s="55"/>
      <c r="E383" s="55"/>
      <c r="F383" s="55"/>
      <c r="G383" s="55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</row>
    <row r="384" spans="1:172" ht="15" x14ac:dyDescent="0.3">
      <c r="A384" s="56"/>
      <c r="B384" s="55"/>
      <c r="C384" s="55"/>
      <c r="D384" s="55"/>
      <c r="E384" s="55"/>
      <c r="F384" s="55"/>
      <c r="G384" s="55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</row>
    <row r="385" spans="1:172" ht="15" x14ac:dyDescent="0.3">
      <c r="A385" s="56"/>
      <c r="B385" s="55"/>
      <c r="C385" s="55"/>
      <c r="D385" s="55"/>
      <c r="E385" s="55"/>
      <c r="F385" s="55"/>
      <c r="G385" s="55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</row>
    <row r="386" spans="1:172" ht="15" x14ac:dyDescent="0.3">
      <c r="A386" s="56"/>
      <c r="B386" s="55"/>
      <c r="C386" s="55"/>
      <c r="D386" s="55"/>
      <c r="E386" s="55"/>
      <c r="F386" s="55"/>
      <c r="G386" s="55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</row>
    <row r="387" spans="1:172" ht="15" x14ac:dyDescent="0.3">
      <c r="A387" s="56"/>
      <c r="B387" s="55"/>
      <c r="C387" s="55"/>
      <c r="D387" s="55"/>
      <c r="E387" s="55"/>
      <c r="F387" s="55"/>
      <c r="G387" s="55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</row>
    <row r="388" spans="1:172" ht="15" x14ac:dyDescent="0.3">
      <c r="A388" s="56"/>
      <c r="B388" s="55"/>
      <c r="C388" s="55"/>
      <c r="D388" s="55"/>
      <c r="E388" s="55"/>
      <c r="F388" s="55"/>
      <c r="G388" s="55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</row>
    <row r="389" spans="1:172" ht="15" x14ac:dyDescent="0.3">
      <c r="A389" s="56"/>
      <c r="B389" s="55"/>
      <c r="C389" s="55"/>
      <c r="D389" s="55"/>
      <c r="E389" s="55"/>
      <c r="F389" s="55"/>
      <c r="G389" s="55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</row>
    <row r="390" spans="1:172" ht="15" x14ac:dyDescent="0.3">
      <c r="A390" s="56"/>
      <c r="B390" s="55"/>
      <c r="C390" s="55"/>
      <c r="D390" s="55"/>
      <c r="E390" s="55"/>
      <c r="F390" s="55"/>
      <c r="G390" s="55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</row>
    <row r="391" spans="1:172" ht="15" x14ac:dyDescent="0.3">
      <c r="A391" s="56"/>
      <c r="B391" s="55"/>
      <c r="C391" s="55"/>
      <c r="D391" s="55"/>
      <c r="E391" s="55"/>
      <c r="F391" s="55"/>
      <c r="G391" s="55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</row>
    <row r="392" spans="1:172" ht="15" x14ac:dyDescent="0.3">
      <c r="A392" s="56"/>
      <c r="B392" s="55"/>
      <c r="C392" s="55"/>
      <c r="D392" s="55"/>
      <c r="E392" s="55"/>
      <c r="F392" s="55"/>
      <c r="G392" s="55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</row>
    <row r="393" spans="1:172" ht="15" x14ac:dyDescent="0.3">
      <c r="A393" s="56"/>
      <c r="B393" s="55"/>
      <c r="C393" s="55"/>
      <c r="D393" s="55"/>
      <c r="E393" s="55"/>
      <c r="F393" s="55"/>
      <c r="G393" s="55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</row>
    <row r="394" spans="1:172" ht="15" x14ac:dyDescent="0.3">
      <c r="A394" s="56"/>
      <c r="B394" s="55"/>
      <c r="C394" s="55"/>
      <c r="D394" s="55"/>
      <c r="E394" s="55"/>
      <c r="F394" s="55"/>
      <c r="G394" s="55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</row>
    <row r="395" spans="1:172" ht="15" x14ac:dyDescent="0.3">
      <c r="A395" s="56"/>
      <c r="B395" s="55"/>
      <c r="C395" s="55"/>
      <c r="D395" s="55"/>
      <c r="E395" s="55"/>
      <c r="F395" s="55"/>
      <c r="G395" s="55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</row>
    <row r="396" spans="1:172" ht="15" x14ac:dyDescent="0.3">
      <c r="A396" s="56"/>
      <c r="B396" s="55"/>
      <c r="C396" s="55"/>
      <c r="D396" s="55"/>
      <c r="E396" s="55"/>
      <c r="F396" s="55"/>
      <c r="G396" s="55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</row>
    <row r="397" spans="1:172" ht="15" x14ac:dyDescent="0.3">
      <c r="A397" s="56"/>
      <c r="B397" s="55"/>
      <c r="C397" s="55"/>
      <c r="D397" s="55"/>
      <c r="E397" s="55"/>
      <c r="F397" s="55"/>
      <c r="G397" s="55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</row>
    <row r="398" spans="1:172" ht="15" x14ac:dyDescent="0.3">
      <c r="A398" s="56"/>
      <c r="B398" s="55"/>
      <c r="C398" s="55"/>
      <c r="D398" s="55"/>
      <c r="E398" s="55"/>
      <c r="F398" s="55"/>
      <c r="G398" s="55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</row>
    <row r="399" spans="1:172" ht="15" x14ac:dyDescent="0.3">
      <c r="A399" s="56"/>
      <c r="B399" s="55"/>
      <c r="C399" s="55"/>
      <c r="D399" s="55"/>
      <c r="E399" s="55"/>
      <c r="F399" s="55"/>
      <c r="G399" s="55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</row>
    <row r="400" spans="1:172" ht="15" x14ac:dyDescent="0.3">
      <c r="A400" s="56"/>
      <c r="B400" s="55"/>
      <c r="C400" s="55"/>
      <c r="D400" s="55"/>
      <c r="E400" s="55"/>
      <c r="F400" s="55"/>
      <c r="G400" s="55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</row>
    <row r="401" spans="1:172" ht="15" x14ac:dyDescent="0.3">
      <c r="A401" s="56"/>
      <c r="B401" s="55"/>
      <c r="C401" s="55"/>
      <c r="D401" s="55"/>
      <c r="E401" s="55"/>
      <c r="F401" s="55"/>
      <c r="G401" s="55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</row>
    <row r="402" spans="1:172" ht="15" x14ac:dyDescent="0.3">
      <c r="A402" s="56"/>
      <c r="B402" s="55"/>
      <c r="C402" s="55"/>
      <c r="D402" s="55"/>
      <c r="E402" s="55"/>
      <c r="F402" s="55"/>
      <c r="G402" s="55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</row>
    <row r="403" spans="1:172" ht="15" x14ac:dyDescent="0.3">
      <c r="A403" s="56"/>
      <c r="B403" s="55"/>
      <c r="C403" s="55"/>
      <c r="D403" s="55"/>
      <c r="E403" s="55"/>
      <c r="F403" s="55"/>
      <c r="G403" s="55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</row>
    <row r="404" spans="1:172" ht="15" x14ac:dyDescent="0.3">
      <c r="A404" s="56"/>
      <c r="B404" s="55"/>
      <c r="C404" s="55"/>
      <c r="D404" s="55"/>
      <c r="E404" s="55"/>
      <c r="F404" s="55"/>
      <c r="G404" s="55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</row>
    <row r="405" spans="1:172" ht="15" x14ac:dyDescent="0.3">
      <c r="A405" s="56"/>
      <c r="B405" s="55"/>
      <c r="C405" s="55"/>
      <c r="D405" s="55"/>
      <c r="E405" s="55"/>
      <c r="F405" s="55"/>
      <c r="G405" s="55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</row>
    <row r="406" spans="1:172" ht="15" x14ac:dyDescent="0.3">
      <c r="A406" s="56"/>
      <c r="B406" s="55"/>
      <c r="C406" s="55"/>
      <c r="D406" s="55"/>
      <c r="E406" s="55"/>
      <c r="F406" s="55"/>
      <c r="G406" s="55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</row>
    <row r="407" spans="1:172" ht="15" x14ac:dyDescent="0.3">
      <c r="A407" s="56"/>
      <c r="B407" s="55"/>
      <c r="C407" s="55"/>
      <c r="D407" s="55"/>
      <c r="E407" s="55"/>
      <c r="F407" s="55"/>
      <c r="G407" s="55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</row>
    <row r="408" spans="1:172" ht="15" x14ac:dyDescent="0.3">
      <c r="A408" s="56"/>
      <c r="B408" s="55"/>
      <c r="C408" s="55"/>
      <c r="D408" s="55"/>
      <c r="E408" s="55"/>
      <c r="F408" s="55"/>
      <c r="G408" s="55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</row>
    <row r="409" spans="1:172" ht="15" x14ac:dyDescent="0.3">
      <c r="A409" s="56"/>
      <c r="B409" s="55"/>
      <c r="C409" s="55"/>
      <c r="D409" s="55"/>
      <c r="E409" s="55"/>
      <c r="F409" s="55"/>
      <c r="G409" s="55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</row>
    <row r="410" spans="1:172" ht="15" x14ac:dyDescent="0.3">
      <c r="A410" s="56"/>
      <c r="B410" s="55"/>
      <c r="C410" s="55"/>
      <c r="D410" s="55"/>
      <c r="E410" s="55"/>
      <c r="F410" s="55"/>
      <c r="G410" s="55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</row>
    <row r="411" spans="1:172" ht="15" x14ac:dyDescent="0.3">
      <c r="A411" s="56"/>
      <c r="B411" s="55"/>
      <c r="C411" s="55"/>
      <c r="D411" s="55"/>
      <c r="E411" s="55"/>
      <c r="F411" s="55"/>
      <c r="G411" s="55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</row>
    <row r="412" spans="1:172" ht="15" x14ac:dyDescent="0.3">
      <c r="A412" s="56"/>
      <c r="B412" s="55"/>
      <c r="C412" s="55"/>
      <c r="D412" s="55"/>
      <c r="E412" s="55"/>
      <c r="F412" s="55"/>
      <c r="G412" s="55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</row>
    <row r="413" spans="1:172" ht="15" x14ac:dyDescent="0.3">
      <c r="A413" s="56"/>
      <c r="B413" s="55"/>
      <c r="C413" s="55"/>
      <c r="D413" s="55"/>
      <c r="E413" s="55"/>
      <c r="F413" s="55"/>
      <c r="G413" s="55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</row>
    <row r="414" spans="1:172" ht="15" x14ac:dyDescent="0.3">
      <c r="A414" s="56"/>
      <c r="B414" s="55"/>
      <c r="C414" s="55"/>
      <c r="D414" s="55"/>
      <c r="E414" s="55"/>
      <c r="F414" s="55"/>
      <c r="G414" s="55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</row>
    <row r="415" spans="1:172" ht="15" x14ac:dyDescent="0.3">
      <c r="A415" s="56"/>
      <c r="B415" s="55"/>
      <c r="C415" s="55"/>
      <c r="D415" s="55"/>
      <c r="E415" s="55"/>
      <c r="F415" s="55"/>
      <c r="G415" s="55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</row>
    <row r="416" spans="1:172" ht="15" x14ac:dyDescent="0.3">
      <c r="A416" s="56"/>
      <c r="B416" s="55"/>
      <c r="C416" s="55"/>
      <c r="D416" s="55"/>
      <c r="E416" s="55"/>
      <c r="F416" s="55"/>
      <c r="G416" s="55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</row>
    <row r="417" spans="1:172" ht="15" x14ac:dyDescent="0.3">
      <c r="A417" s="56"/>
      <c r="B417" s="55"/>
      <c r="C417" s="55"/>
      <c r="D417" s="55"/>
      <c r="E417" s="55"/>
      <c r="F417" s="55"/>
      <c r="G417" s="55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</row>
    <row r="418" spans="1:172" ht="15" x14ac:dyDescent="0.3">
      <c r="A418" s="56"/>
      <c r="B418" s="55"/>
      <c r="C418" s="55"/>
      <c r="D418" s="55"/>
      <c r="E418" s="55"/>
      <c r="F418" s="55"/>
      <c r="G418" s="55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</row>
    <row r="419" spans="1:172" ht="15" x14ac:dyDescent="0.3">
      <c r="A419" s="56"/>
      <c r="B419" s="55"/>
      <c r="C419" s="55"/>
      <c r="D419" s="55"/>
      <c r="E419" s="55"/>
      <c r="F419" s="55"/>
      <c r="G419" s="55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</row>
    <row r="420" spans="1:172" ht="15" x14ac:dyDescent="0.3">
      <c r="A420" s="56"/>
      <c r="B420" s="55"/>
      <c r="C420" s="55"/>
      <c r="D420" s="55"/>
      <c r="E420" s="55"/>
      <c r="F420" s="55"/>
      <c r="G420" s="55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</row>
    <row r="421" spans="1:172" ht="15" x14ac:dyDescent="0.3">
      <c r="A421" s="56"/>
      <c r="B421" s="55"/>
      <c r="C421" s="55"/>
      <c r="D421" s="55"/>
      <c r="E421" s="55"/>
      <c r="F421" s="55"/>
      <c r="G421" s="55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</row>
    <row r="422" spans="1:172" ht="15" x14ac:dyDescent="0.3">
      <c r="A422" s="56"/>
      <c r="B422" s="55"/>
      <c r="C422" s="55"/>
      <c r="D422" s="55"/>
      <c r="E422" s="55"/>
      <c r="F422" s="55"/>
      <c r="G422" s="55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</row>
    <row r="423" spans="1:172" ht="15" x14ac:dyDescent="0.3">
      <c r="A423" s="56"/>
      <c r="B423" s="55"/>
      <c r="C423" s="55"/>
      <c r="D423" s="55"/>
      <c r="E423" s="55"/>
      <c r="F423" s="55"/>
      <c r="G423" s="55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</row>
    <row r="424" spans="1:172" ht="15" x14ac:dyDescent="0.3">
      <c r="A424" s="56"/>
      <c r="B424" s="55"/>
      <c r="C424" s="55"/>
      <c r="D424" s="55"/>
      <c r="E424" s="55"/>
      <c r="F424" s="55"/>
      <c r="G424" s="55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</row>
    <row r="425" spans="1:172" ht="15" x14ac:dyDescent="0.3">
      <c r="A425" s="56"/>
      <c r="B425" s="55"/>
      <c r="C425" s="55"/>
      <c r="D425" s="55"/>
      <c r="E425" s="55"/>
      <c r="F425" s="55"/>
      <c r="G425" s="55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</row>
    <row r="426" spans="1:172" ht="15" x14ac:dyDescent="0.3">
      <c r="A426" s="56"/>
      <c r="B426" s="55"/>
      <c r="C426" s="55"/>
      <c r="D426" s="55"/>
      <c r="E426" s="55"/>
      <c r="F426" s="55"/>
      <c r="G426" s="55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</row>
    <row r="427" spans="1:172" ht="15" x14ac:dyDescent="0.3">
      <c r="A427" s="56"/>
      <c r="B427" s="55"/>
      <c r="C427" s="55"/>
      <c r="D427" s="55"/>
      <c r="E427" s="55"/>
      <c r="F427" s="55"/>
      <c r="G427" s="55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</row>
    <row r="428" spans="1:172" ht="15" x14ac:dyDescent="0.3">
      <c r="A428" s="56"/>
      <c r="B428" s="55"/>
      <c r="C428" s="55"/>
      <c r="D428" s="55"/>
      <c r="E428" s="55"/>
      <c r="F428" s="55"/>
      <c r="G428" s="55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</row>
    <row r="429" spans="1:172" ht="15" x14ac:dyDescent="0.3">
      <c r="A429" s="56"/>
      <c r="B429" s="55"/>
      <c r="C429" s="55"/>
      <c r="D429" s="55"/>
      <c r="E429" s="55"/>
      <c r="F429" s="55"/>
      <c r="G429" s="55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</row>
    <row r="430" spans="1:172" ht="15" x14ac:dyDescent="0.3">
      <c r="A430" s="56"/>
      <c r="B430" s="55"/>
      <c r="C430" s="55"/>
      <c r="D430" s="55"/>
      <c r="E430" s="55"/>
      <c r="F430" s="55"/>
      <c r="G430" s="55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</row>
    <row r="431" spans="1:172" ht="15" x14ac:dyDescent="0.3">
      <c r="A431" s="56"/>
      <c r="B431" s="55"/>
      <c r="C431" s="55"/>
      <c r="D431" s="55"/>
      <c r="E431" s="55"/>
      <c r="F431" s="55"/>
      <c r="G431" s="55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</row>
    <row r="432" spans="1:172" ht="15" x14ac:dyDescent="0.3">
      <c r="A432" s="56"/>
      <c r="B432" s="55"/>
      <c r="C432" s="55"/>
      <c r="D432" s="55"/>
      <c r="E432" s="55"/>
      <c r="F432" s="55"/>
      <c r="G432" s="55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</row>
    <row r="433" spans="1:172" ht="15" x14ac:dyDescent="0.3">
      <c r="A433" s="56"/>
      <c r="B433" s="55"/>
      <c r="C433" s="55"/>
      <c r="D433" s="55"/>
      <c r="E433" s="55"/>
      <c r="F433" s="55"/>
      <c r="G433" s="55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</row>
    <row r="434" spans="1:172" ht="15" x14ac:dyDescent="0.3">
      <c r="A434" s="56"/>
      <c r="B434" s="55"/>
      <c r="C434" s="55"/>
      <c r="D434" s="55"/>
      <c r="E434" s="55"/>
      <c r="F434" s="55"/>
      <c r="G434" s="55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</row>
    <row r="435" spans="1:172" ht="15" x14ac:dyDescent="0.3">
      <c r="A435" s="56"/>
      <c r="B435" s="55"/>
      <c r="C435" s="55"/>
      <c r="D435" s="55"/>
      <c r="E435" s="55"/>
      <c r="F435" s="55"/>
      <c r="G435" s="55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</row>
    <row r="436" spans="1:172" ht="15" x14ac:dyDescent="0.3">
      <c r="A436" s="56"/>
      <c r="B436" s="55"/>
      <c r="C436" s="55"/>
      <c r="D436" s="55"/>
      <c r="E436" s="55"/>
      <c r="F436" s="55"/>
      <c r="G436" s="55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</row>
    <row r="437" spans="1:172" ht="15" x14ac:dyDescent="0.3">
      <c r="A437" s="56"/>
      <c r="B437" s="55"/>
      <c r="C437" s="55"/>
      <c r="D437" s="55"/>
      <c r="E437" s="55"/>
      <c r="F437" s="55"/>
      <c r="G437" s="55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</row>
    <row r="438" spans="1:172" ht="15" x14ac:dyDescent="0.3">
      <c r="A438" s="56"/>
      <c r="B438" s="55"/>
      <c r="C438" s="55"/>
      <c r="D438" s="55"/>
      <c r="E438" s="55"/>
      <c r="F438" s="55"/>
      <c r="G438" s="55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</row>
    <row r="439" spans="1:172" ht="15" x14ac:dyDescent="0.3">
      <c r="A439" s="56"/>
      <c r="B439" s="55"/>
      <c r="C439" s="55"/>
      <c r="D439" s="55"/>
      <c r="E439" s="55"/>
      <c r="F439" s="55"/>
      <c r="G439" s="55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</row>
    <row r="440" spans="1:172" ht="15" x14ac:dyDescent="0.3">
      <c r="A440" s="56"/>
      <c r="B440" s="55"/>
      <c r="C440" s="55"/>
      <c r="D440" s="55"/>
      <c r="E440" s="55"/>
      <c r="F440" s="55"/>
      <c r="G440" s="55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</row>
    <row r="441" spans="1:172" ht="15" x14ac:dyDescent="0.3">
      <c r="A441" s="56"/>
      <c r="B441" s="55"/>
      <c r="C441" s="55"/>
      <c r="D441" s="55"/>
      <c r="E441" s="55"/>
      <c r="F441" s="55"/>
      <c r="G441" s="55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</row>
    <row r="442" spans="1:172" ht="15" x14ac:dyDescent="0.3">
      <c r="A442" s="56"/>
      <c r="B442" s="55"/>
      <c r="C442" s="55"/>
      <c r="D442" s="55"/>
      <c r="E442" s="55"/>
      <c r="F442" s="55"/>
      <c r="G442" s="55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</row>
    <row r="443" spans="1:172" ht="15" x14ac:dyDescent="0.3">
      <c r="A443" s="56"/>
      <c r="B443" s="55"/>
      <c r="C443" s="55"/>
      <c r="D443" s="55"/>
      <c r="E443" s="55"/>
      <c r="F443" s="55"/>
      <c r="G443" s="55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</row>
    <row r="444" spans="1:172" ht="15" x14ac:dyDescent="0.3">
      <c r="A444" s="56"/>
      <c r="B444" s="55"/>
      <c r="C444" s="55"/>
      <c r="D444" s="55"/>
      <c r="E444" s="55"/>
      <c r="F444" s="55"/>
      <c r="G444" s="55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</row>
    <row r="445" spans="1:172" ht="15" x14ac:dyDescent="0.3">
      <c r="A445" s="56"/>
      <c r="B445" s="55"/>
      <c r="C445" s="55"/>
      <c r="D445" s="55"/>
      <c r="E445" s="55"/>
      <c r="F445" s="55"/>
      <c r="G445" s="55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</row>
    <row r="446" spans="1:172" ht="15" x14ac:dyDescent="0.3">
      <c r="A446" s="56"/>
      <c r="B446" s="55"/>
      <c r="C446" s="55"/>
      <c r="D446" s="55"/>
      <c r="E446" s="55"/>
      <c r="F446" s="55"/>
      <c r="G446" s="55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</row>
    <row r="447" spans="1:172" ht="15" x14ac:dyDescent="0.3">
      <c r="A447" s="56"/>
      <c r="B447" s="55"/>
      <c r="C447" s="55"/>
      <c r="D447" s="55"/>
      <c r="E447" s="55"/>
      <c r="F447" s="55"/>
      <c r="G447" s="55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</row>
    <row r="448" spans="1:172" ht="15" x14ac:dyDescent="0.3">
      <c r="A448" s="56"/>
      <c r="B448" s="55"/>
      <c r="C448" s="55"/>
      <c r="D448" s="55"/>
      <c r="E448" s="55"/>
      <c r="F448" s="55"/>
      <c r="G448" s="55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</row>
    <row r="449" spans="1:172" ht="15" x14ac:dyDescent="0.3">
      <c r="A449" s="56"/>
      <c r="B449" s="55"/>
      <c r="C449" s="55"/>
      <c r="D449" s="55"/>
      <c r="E449" s="55"/>
      <c r="F449" s="55"/>
      <c r="G449" s="55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</row>
    <row r="450" spans="1:172" ht="15" x14ac:dyDescent="0.3">
      <c r="A450" s="56"/>
      <c r="B450" s="55"/>
      <c r="C450" s="55"/>
      <c r="D450" s="55"/>
      <c r="E450" s="55"/>
      <c r="F450" s="55"/>
      <c r="G450" s="55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</row>
    <row r="451" spans="1:172" ht="15" x14ac:dyDescent="0.3">
      <c r="A451" s="56"/>
      <c r="B451" s="55"/>
      <c r="C451" s="55"/>
      <c r="D451" s="55"/>
      <c r="E451" s="55"/>
      <c r="F451" s="55"/>
      <c r="G451" s="55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</row>
    <row r="452" spans="1:172" ht="15" x14ac:dyDescent="0.3">
      <c r="A452" s="56"/>
      <c r="B452" s="55"/>
      <c r="C452" s="55"/>
      <c r="D452" s="55"/>
      <c r="E452" s="55"/>
      <c r="F452" s="55"/>
      <c r="G452" s="55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</row>
    <row r="453" spans="1:172" ht="15" x14ac:dyDescent="0.3">
      <c r="A453" s="56"/>
      <c r="B453" s="55"/>
      <c r="C453" s="55"/>
      <c r="D453" s="55"/>
      <c r="E453" s="55"/>
      <c r="F453" s="55"/>
      <c r="G453" s="55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</row>
    <row r="454" spans="1:172" ht="15" x14ac:dyDescent="0.3">
      <c r="A454" s="56"/>
      <c r="B454" s="55"/>
      <c r="C454" s="55"/>
      <c r="D454" s="55"/>
      <c r="E454" s="55"/>
      <c r="F454" s="55"/>
      <c r="G454" s="55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</row>
    <row r="455" spans="1:172" ht="15" x14ac:dyDescent="0.3">
      <c r="A455" s="56"/>
      <c r="B455" s="55"/>
      <c r="C455" s="55"/>
      <c r="D455" s="55"/>
      <c r="E455" s="55"/>
      <c r="F455" s="55"/>
      <c r="G455" s="55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</row>
    <row r="456" spans="1:172" ht="15" x14ac:dyDescent="0.3">
      <c r="A456" s="56"/>
      <c r="B456" s="55"/>
      <c r="C456" s="55"/>
      <c r="D456" s="55"/>
      <c r="E456" s="55"/>
      <c r="F456" s="55"/>
      <c r="G456" s="55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</row>
    <row r="457" spans="1:172" ht="15" x14ac:dyDescent="0.3">
      <c r="A457" s="56"/>
      <c r="B457" s="55"/>
      <c r="C457" s="55"/>
      <c r="D457" s="55"/>
      <c r="E457" s="55"/>
      <c r="F457" s="55"/>
      <c r="G457" s="55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</row>
    <row r="458" spans="1:172" ht="15" x14ac:dyDescent="0.3">
      <c r="A458" s="56"/>
      <c r="B458" s="55"/>
      <c r="C458" s="55"/>
      <c r="D458" s="55"/>
      <c r="E458" s="55"/>
      <c r="F458" s="55"/>
      <c r="G458" s="55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</row>
    <row r="459" spans="1:172" ht="15" x14ac:dyDescent="0.3">
      <c r="A459" s="56"/>
      <c r="B459" s="55"/>
      <c r="C459" s="55"/>
      <c r="D459" s="55"/>
      <c r="E459" s="55"/>
      <c r="F459" s="55"/>
      <c r="G459" s="55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</row>
    <row r="460" spans="1:172" ht="15" x14ac:dyDescent="0.3">
      <c r="A460" s="56"/>
      <c r="B460" s="55"/>
      <c r="C460" s="55"/>
      <c r="D460" s="55"/>
      <c r="E460" s="55"/>
      <c r="F460" s="55"/>
      <c r="G460" s="55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</row>
    <row r="461" spans="1:172" ht="15" x14ac:dyDescent="0.3">
      <c r="A461" s="56"/>
      <c r="B461" s="55"/>
      <c r="C461" s="55"/>
      <c r="D461" s="55"/>
      <c r="E461" s="55"/>
      <c r="F461" s="55"/>
      <c r="G461" s="55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</row>
    <row r="462" spans="1:172" ht="15" x14ac:dyDescent="0.3">
      <c r="A462" s="56"/>
      <c r="B462" s="55"/>
      <c r="C462" s="55"/>
      <c r="D462" s="55"/>
      <c r="E462" s="55"/>
      <c r="F462" s="55"/>
      <c r="G462" s="55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</row>
    <row r="463" spans="1:172" ht="15" x14ac:dyDescent="0.3">
      <c r="A463" s="56"/>
      <c r="B463" s="55"/>
      <c r="C463" s="55"/>
      <c r="D463" s="55"/>
      <c r="E463" s="55"/>
      <c r="F463" s="55"/>
      <c r="G463" s="55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</row>
    <row r="464" spans="1:172" ht="15" x14ac:dyDescent="0.3">
      <c r="A464" s="56"/>
      <c r="B464" s="55"/>
      <c r="C464" s="55"/>
      <c r="D464" s="55"/>
      <c r="E464" s="55"/>
      <c r="F464" s="55"/>
      <c r="G464" s="55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</row>
    <row r="465" spans="1:172" ht="15" x14ac:dyDescent="0.3">
      <c r="A465" s="56"/>
      <c r="B465" s="55"/>
      <c r="C465" s="55"/>
      <c r="D465" s="55"/>
      <c r="E465" s="55"/>
      <c r="F465" s="55"/>
      <c r="G465" s="55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</row>
    <row r="466" spans="1:172" ht="15" x14ac:dyDescent="0.3">
      <c r="A466" s="56"/>
      <c r="B466" s="55"/>
      <c r="C466" s="55"/>
      <c r="D466" s="55"/>
      <c r="E466" s="55"/>
      <c r="F466" s="55"/>
      <c r="G466" s="55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</row>
    <row r="467" spans="1:172" ht="15" x14ac:dyDescent="0.3">
      <c r="A467" s="56"/>
      <c r="B467" s="55"/>
      <c r="C467" s="55"/>
      <c r="D467" s="55"/>
      <c r="E467" s="55"/>
      <c r="F467" s="55"/>
      <c r="G467" s="55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</row>
    <row r="468" spans="1:172" ht="15" x14ac:dyDescent="0.3">
      <c r="A468" s="56"/>
      <c r="B468" s="55"/>
      <c r="C468" s="55"/>
      <c r="D468" s="55"/>
      <c r="E468" s="55"/>
      <c r="F468" s="55"/>
      <c r="G468" s="55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</row>
    <row r="469" spans="1:172" ht="15" x14ac:dyDescent="0.3">
      <c r="A469" s="56"/>
      <c r="B469" s="55"/>
      <c r="C469" s="55"/>
      <c r="D469" s="55"/>
      <c r="E469" s="55"/>
      <c r="F469" s="55"/>
      <c r="G469" s="55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</row>
    <row r="470" spans="1:172" ht="15" x14ac:dyDescent="0.3">
      <c r="A470" s="56"/>
      <c r="B470" s="55"/>
      <c r="C470" s="55"/>
      <c r="D470" s="55"/>
      <c r="E470" s="55"/>
      <c r="F470" s="55"/>
      <c r="G470" s="55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</row>
    <row r="471" spans="1:172" ht="15" x14ac:dyDescent="0.3">
      <c r="A471" s="56"/>
      <c r="B471" s="55"/>
      <c r="C471" s="55"/>
      <c r="D471" s="55"/>
      <c r="E471" s="55"/>
      <c r="F471" s="55"/>
      <c r="G471" s="55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</row>
    <row r="472" spans="1:172" ht="15" x14ac:dyDescent="0.3">
      <c r="A472" s="56"/>
      <c r="B472" s="55"/>
      <c r="C472" s="55"/>
      <c r="D472" s="55"/>
      <c r="E472" s="55"/>
      <c r="F472" s="55"/>
      <c r="G472" s="55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</row>
    <row r="473" spans="1:172" ht="15" x14ac:dyDescent="0.3">
      <c r="A473" s="56"/>
      <c r="B473" s="55"/>
      <c r="C473" s="55"/>
      <c r="D473" s="55"/>
      <c r="E473" s="55"/>
      <c r="F473" s="55"/>
      <c r="G473" s="55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</row>
    <row r="474" spans="1:172" ht="15" x14ac:dyDescent="0.3">
      <c r="A474" s="56"/>
      <c r="B474" s="55"/>
      <c r="C474" s="55"/>
      <c r="D474" s="55"/>
      <c r="E474" s="55"/>
      <c r="F474" s="55"/>
      <c r="G474" s="55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</row>
    <row r="475" spans="1:172" ht="15" x14ac:dyDescent="0.3">
      <c r="A475" s="56"/>
      <c r="B475" s="55"/>
      <c r="C475" s="55"/>
      <c r="D475" s="55"/>
      <c r="E475" s="55"/>
      <c r="F475" s="55"/>
      <c r="G475" s="55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</row>
    <row r="476" spans="1:172" ht="15" x14ac:dyDescent="0.3">
      <c r="A476" s="56"/>
      <c r="B476" s="55"/>
      <c r="C476" s="55"/>
      <c r="D476" s="55"/>
      <c r="E476" s="55"/>
      <c r="F476" s="55"/>
      <c r="G476" s="55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</row>
    <row r="477" spans="1:172" ht="15" x14ac:dyDescent="0.3">
      <c r="A477" s="56"/>
      <c r="B477" s="55"/>
      <c r="C477" s="55"/>
      <c r="D477" s="55"/>
      <c r="E477" s="55"/>
      <c r="F477" s="55"/>
      <c r="G477" s="55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</row>
    <row r="478" spans="1:172" ht="15" x14ac:dyDescent="0.3">
      <c r="A478" s="56"/>
      <c r="B478" s="55"/>
      <c r="C478" s="55"/>
      <c r="D478" s="55"/>
      <c r="E478" s="55"/>
      <c r="F478" s="55"/>
      <c r="G478" s="55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</row>
    <row r="479" spans="1:172" ht="15" x14ac:dyDescent="0.3">
      <c r="A479" s="56"/>
      <c r="B479" s="55"/>
      <c r="C479" s="55"/>
      <c r="D479" s="55"/>
      <c r="E479" s="55"/>
      <c r="F479" s="55"/>
      <c r="G479" s="55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</row>
    <row r="480" spans="1:172" ht="15" x14ac:dyDescent="0.3">
      <c r="A480" s="56"/>
      <c r="B480" s="55"/>
      <c r="C480" s="55"/>
      <c r="D480" s="55"/>
      <c r="E480" s="55"/>
      <c r="F480" s="55"/>
      <c r="G480" s="55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</row>
    <row r="481" spans="1:172" ht="15" x14ac:dyDescent="0.3">
      <c r="A481" s="56"/>
      <c r="B481" s="55"/>
      <c r="C481" s="55"/>
      <c r="D481" s="55"/>
      <c r="E481" s="55"/>
      <c r="F481" s="55"/>
      <c r="G481" s="55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</row>
    <row r="482" spans="1:172" ht="15" x14ac:dyDescent="0.3">
      <c r="A482" s="56"/>
      <c r="B482" s="55"/>
      <c r="C482" s="55"/>
      <c r="D482" s="55"/>
      <c r="E482" s="55"/>
      <c r="F482" s="55"/>
      <c r="G482" s="55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</row>
    <row r="483" spans="1:172" ht="15" x14ac:dyDescent="0.3">
      <c r="A483" s="56"/>
      <c r="B483" s="55"/>
      <c r="C483" s="55"/>
      <c r="D483" s="55"/>
      <c r="E483" s="55"/>
      <c r="F483" s="55"/>
      <c r="G483" s="55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</row>
    <row r="484" spans="1:172" ht="15" x14ac:dyDescent="0.3">
      <c r="A484" s="56"/>
      <c r="B484" s="55"/>
      <c r="C484" s="55"/>
      <c r="D484" s="55"/>
      <c r="E484" s="55"/>
      <c r="F484" s="55"/>
      <c r="G484" s="55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</row>
    <row r="485" spans="1:172" ht="15" x14ac:dyDescent="0.3">
      <c r="A485" s="56"/>
      <c r="B485" s="55"/>
      <c r="C485" s="55"/>
      <c r="D485" s="55"/>
      <c r="E485" s="55"/>
      <c r="F485" s="55"/>
      <c r="G485" s="55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</row>
    <row r="486" spans="1:172" ht="15" x14ac:dyDescent="0.3">
      <c r="A486" s="56"/>
      <c r="B486" s="55"/>
      <c r="C486" s="55"/>
      <c r="D486" s="55"/>
      <c r="E486" s="55"/>
      <c r="F486" s="55"/>
      <c r="G486" s="55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</row>
    <row r="487" spans="1:172" ht="15" x14ac:dyDescent="0.3">
      <c r="A487" s="56"/>
      <c r="B487" s="55"/>
      <c r="C487" s="55"/>
      <c r="D487" s="55"/>
      <c r="E487" s="55"/>
      <c r="F487" s="55"/>
      <c r="G487" s="55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</row>
    <row r="488" spans="1:172" ht="15" x14ac:dyDescent="0.3">
      <c r="A488" s="56"/>
      <c r="B488" s="55"/>
      <c r="C488" s="55"/>
      <c r="D488" s="55"/>
      <c r="E488" s="55"/>
      <c r="F488" s="55"/>
      <c r="G488" s="55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</row>
    <row r="489" spans="1:172" ht="15" x14ac:dyDescent="0.3">
      <c r="A489" s="56"/>
      <c r="B489" s="55"/>
      <c r="C489" s="55"/>
      <c r="D489" s="55"/>
      <c r="E489" s="55"/>
      <c r="F489" s="55"/>
      <c r="G489" s="55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</row>
    <row r="490" spans="1:172" ht="15" x14ac:dyDescent="0.3">
      <c r="A490" s="56"/>
      <c r="B490" s="55"/>
      <c r="C490" s="55"/>
      <c r="D490" s="55"/>
      <c r="E490" s="55"/>
      <c r="F490" s="55"/>
      <c r="G490" s="55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</row>
    <row r="491" spans="1:172" ht="15" x14ac:dyDescent="0.3">
      <c r="A491" s="56"/>
      <c r="B491" s="55"/>
      <c r="C491" s="55"/>
      <c r="D491" s="55"/>
      <c r="E491" s="55"/>
      <c r="F491" s="55"/>
      <c r="G491" s="55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</row>
    <row r="492" spans="1:172" ht="15" x14ac:dyDescent="0.3">
      <c r="A492" s="56"/>
      <c r="B492" s="55"/>
      <c r="C492" s="55"/>
      <c r="D492" s="55"/>
      <c r="E492" s="55"/>
      <c r="F492" s="55"/>
      <c r="G492" s="55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</row>
    <row r="493" spans="1:172" ht="15" x14ac:dyDescent="0.3">
      <c r="A493" s="56"/>
      <c r="B493" s="55"/>
      <c r="C493" s="55"/>
      <c r="D493" s="55"/>
      <c r="E493" s="55"/>
      <c r="F493" s="55"/>
      <c r="G493" s="55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</row>
    <row r="494" spans="1:172" ht="15" x14ac:dyDescent="0.3">
      <c r="A494" s="56"/>
      <c r="B494" s="55"/>
      <c r="C494" s="55"/>
      <c r="D494" s="55"/>
      <c r="E494" s="55"/>
      <c r="F494" s="55"/>
      <c r="G494" s="55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</row>
    <row r="495" spans="1:172" ht="15" x14ac:dyDescent="0.3">
      <c r="A495" s="56"/>
      <c r="B495" s="55"/>
      <c r="C495" s="55"/>
      <c r="D495" s="55"/>
      <c r="E495" s="55"/>
      <c r="F495" s="55"/>
      <c r="G495" s="55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</row>
    <row r="496" spans="1:172" ht="15" x14ac:dyDescent="0.3">
      <c r="A496" s="56"/>
      <c r="B496" s="55"/>
      <c r="C496" s="55"/>
      <c r="D496" s="55"/>
      <c r="E496" s="55"/>
      <c r="F496" s="55"/>
      <c r="G496" s="55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</row>
    <row r="497" spans="1:172" ht="15" x14ac:dyDescent="0.3">
      <c r="A497" s="56"/>
      <c r="B497" s="55"/>
      <c r="C497" s="55"/>
      <c r="D497" s="55"/>
      <c r="E497" s="55"/>
      <c r="F497" s="55"/>
      <c r="G497" s="55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</row>
    <row r="498" spans="1:172" ht="15" x14ac:dyDescent="0.3">
      <c r="A498" s="56"/>
      <c r="B498" s="55"/>
      <c r="C498" s="55"/>
      <c r="D498" s="55"/>
      <c r="E498" s="55"/>
      <c r="F498" s="55"/>
      <c r="G498" s="55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</row>
    <row r="499" spans="1:172" ht="15" x14ac:dyDescent="0.3">
      <c r="A499" s="56"/>
      <c r="B499" s="55"/>
      <c r="C499" s="55"/>
      <c r="D499" s="55"/>
      <c r="E499" s="55"/>
      <c r="F499" s="55"/>
      <c r="G499" s="55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</row>
    <row r="500" spans="1:172" ht="15" x14ac:dyDescent="0.3">
      <c r="A500" s="56"/>
      <c r="B500" s="55"/>
      <c r="C500" s="55"/>
      <c r="D500" s="55"/>
      <c r="E500" s="55"/>
      <c r="F500" s="55"/>
      <c r="G500" s="55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</row>
    <row r="501" spans="1:172" ht="15" x14ac:dyDescent="0.3">
      <c r="A501" s="56"/>
      <c r="B501" s="55"/>
      <c r="C501" s="55"/>
      <c r="D501" s="55"/>
      <c r="E501" s="55"/>
      <c r="F501" s="55"/>
      <c r="G501" s="55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</row>
    <row r="502" spans="1:172" ht="15" x14ac:dyDescent="0.3">
      <c r="A502" s="56"/>
      <c r="B502" s="55"/>
      <c r="C502" s="55"/>
      <c r="D502" s="55"/>
      <c r="E502" s="55"/>
      <c r="F502" s="55"/>
      <c r="G502" s="55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</row>
    <row r="503" spans="1:172" ht="15" x14ac:dyDescent="0.3">
      <c r="A503" s="56"/>
      <c r="B503" s="55"/>
      <c r="C503" s="55"/>
      <c r="D503" s="55"/>
      <c r="E503" s="55"/>
      <c r="F503" s="55"/>
      <c r="G503" s="55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</row>
    <row r="504" spans="1:172" ht="15" x14ac:dyDescent="0.3">
      <c r="A504" s="56"/>
      <c r="B504" s="55"/>
      <c r="C504" s="55"/>
      <c r="D504" s="55"/>
      <c r="E504" s="55"/>
      <c r="F504" s="55"/>
      <c r="G504" s="55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</row>
    <row r="505" spans="1:172" ht="15" x14ac:dyDescent="0.3">
      <c r="A505" s="56"/>
      <c r="B505" s="55"/>
      <c r="C505" s="55"/>
      <c r="D505" s="55"/>
      <c r="E505" s="55"/>
      <c r="F505" s="55"/>
      <c r="G505" s="55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</row>
    <row r="506" spans="1:172" ht="15" x14ac:dyDescent="0.3">
      <c r="A506" s="56"/>
      <c r="B506" s="55"/>
      <c r="C506" s="55"/>
      <c r="D506" s="55"/>
      <c r="E506" s="55"/>
      <c r="F506" s="55"/>
      <c r="G506" s="55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</row>
    <row r="507" spans="1:172" ht="15" x14ac:dyDescent="0.3">
      <c r="A507" s="56"/>
      <c r="B507" s="55"/>
      <c r="C507" s="55"/>
      <c r="D507" s="55"/>
      <c r="E507" s="55"/>
      <c r="F507" s="55"/>
      <c r="G507" s="55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</row>
    <row r="508" spans="1:172" ht="15" x14ac:dyDescent="0.3">
      <c r="A508" s="56"/>
      <c r="B508" s="55"/>
      <c r="C508" s="55"/>
      <c r="D508" s="55"/>
      <c r="E508" s="55"/>
      <c r="F508" s="55"/>
      <c r="G508" s="55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</row>
    <row r="509" spans="1:172" ht="15" x14ac:dyDescent="0.3">
      <c r="A509" s="56"/>
      <c r="B509" s="55"/>
      <c r="C509" s="55"/>
      <c r="D509" s="55"/>
      <c r="E509" s="55"/>
      <c r="F509" s="55"/>
      <c r="G509" s="55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</row>
    <row r="510" spans="1:172" ht="15" x14ac:dyDescent="0.3">
      <c r="A510" s="56"/>
      <c r="B510" s="55"/>
      <c r="C510" s="55"/>
      <c r="D510" s="55"/>
      <c r="E510" s="55"/>
      <c r="F510" s="55"/>
      <c r="G510" s="55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</row>
    <row r="511" spans="1:172" ht="15" x14ac:dyDescent="0.3">
      <c r="A511" s="56"/>
      <c r="B511" s="55"/>
      <c r="C511" s="55"/>
      <c r="D511" s="55"/>
      <c r="E511" s="55"/>
      <c r="F511" s="55"/>
      <c r="G511" s="55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</row>
    <row r="512" spans="1:172" ht="15" x14ac:dyDescent="0.3">
      <c r="A512" s="56"/>
      <c r="B512" s="55"/>
      <c r="C512" s="55"/>
      <c r="D512" s="55"/>
      <c r="E512" s="55"/>
      <c r="F512" s="55"/>
      <c r="G512" s="55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</row>
    <row r="513" spans="1:172" ht="15" x14ac:dyDescent="0.3">
      <c r="A513" s="56"/>
      <c r="B513" s="55"/>
      <c r="C513" s="55"/>
      <c r="D513" s="55"/>
      <c r="E513" s="55"/>
      <c r="F513" s="55"/>
      <c r="G513" s="55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</row>
    <row r="514" spans="1:172" ht="15" x14ac:dyDescent="0.3">
      <c r="A514" s="56"/>
      <c r="B514" s="55"/>
      <c r="C514" s="55"/>
      <c r="D514" s="55"/>
      <c r="E514" s="55"/>
      <c r="F514" s="55"/>
      <c r="G514" s="55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</row>
    <row r="515" spans="1:172" ht="15" x14ac:dyDescent="0.3">
      <c r="A515" s="56"/>
      <c r="B515" s="55"/>
      <c r="C515" s="55"/>
      <c r="D515" s="55"/>
      <c r="E515" s="55"/>
      <c r="F515" s="55"/>
      <c r="G515" s="55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</row>
    <row r="516" spans="1:172" ht="15" x14ac:dyDescent="0.3">
      <c r="A516" s="56"/>
      <c r="B516" s="55"/>
      <c r="C516" s="55"/>
      <c r="D516" s="55"/>
      <c r="E516" s="55"/>
      <c r="F516" s="55"/>
      <c r="G516" s="55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</row>
    <row r="517" spans="1:172" ht="15" x14ac:dyDescent="0.3">
      <c r="A517" s="56"/>
      <c r="B517" s="55"/>
      <c r="C517" s="55"/>
      <c r="D517" s="55"/>
      <c r="E517" s="55"/>
      <c r="F517" s="55"/>
      <c r="G517" s="55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</row>
    <row r="518" spans="1:172" ht="15" x14ac:dyDescent="0.3">
      <c r="A518" s="56"/>
      <c r="B518" s="55"/>
      <c r="C518" s="55"/>
      <c r="D518" s="55"/>
      <c r="E518" s="55"/>
      <c r="F518" s="55"/>
      <c r="G518" s="55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</row>
    <row r="519" spans="1:172" ht="15" x14ac:dyDescent="0.3">
      <c r="A519" s="56"/>
      <c r="B519" s="55"/>
      <c r="C519" s="55"/>
      <c r="D519" s="55"/>
      <c r="E519" s="55"/>
      <c r="F519" s="55"/>
      <c r="G519" s="55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</row>
    <row r="520" spans="1:172" ht="15" x14ac:dyDescent="0.3">
      <c r="A520" s="56"/>
      <c r="B520" s="55"/>
      <c r="C520" s="55"/>
      <c r="D520" s="55"/>
      <c r="E520" s="55"/>
      <c r="F520" s="55"/>
      <c r="G520" s="55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</row>
    <row r="521" spans="1:172" ht="15" x14ac:dyDescent="0.3">
      <c r="A521" s="56"/>
      <c r="B521" s="55"/>
      <c r="C521" s="55"/>
      <c r="D521" s="55"/>
      <c r="E521" s="55"/>
      <c r="F521" s="55"/>
      <c r="G521" s="55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</row>
    <row r="522" spans="1:172" ht="15" x14ac:dyDescent="0.3">
      <c r="A522" s="56"/>
      <c r="B522" s="55"/>
      <c r="C522" s="55"/>
      <c r="D522" s="55"/>
      <c r="E522" s="55"/>
      <c r="F522" s="55"/>
      <c r="G522" s="55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</row>
    <row r="523" spans="1:172" ht="15" x14ac:dyDescent="0.3">
      <c r="A523" s="56"/>
      <c r="B523" s="55"/>
      <c r="C523" s="55"/>
      <c r="D523" s="55"/>
      <c r="E523" s="55"/>
      <c r="F523" s="55"/>
      <c r="G523" s="55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</row>
    <row r="524" spans="1:172" ht="15" x14ac:dyDescent="0.3">
      <c r="A524" s="56"/>
      <c r="B524" s="55"/>
      <c r="C524" s="55"/>
      <c r="D524" s="55"/>
      <c r="E524" s="55"/>
      <c r="F524" s="55"/>
      <c r="G524" s="55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</row>
    <row r="525" spans="1:172" ht="15" x14ac:dyDescent="0.3">
      <c r="A525" s="56"/>
      <c r="B525" s="55"/>
      <c r="C525" s="55"/>
      <c r="D525" s="55"/>
      <c r="E525" s="55"/>
      <c r="F525" s="55"/>
      <c r="G525" s="55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</row>
    <row r="526" spans="1:172" ht="15" x14ac:dyDescent="0.3">
      <c r="A526" s="56"/>
      <c r="B526" s="55"/>
      <c r="C526" s="55"/>
      <c r="D526" s="55"/>
      <c r="E526" s="55"/>
      <c r="F526" s="55"/>
      <c r="G526" s="55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</row>
    <row r="527" spans="1:172" ht="15" x14ac:dyDescent="0.3">
      <c r="A527" s="56"/>
      <c r="B527" s="55"/>
      <c r="C527" s="55"/>
      <c r="D527" s="55"/>
      <c r="E527" s="55"/>
      <c r="F527" s="55"/>
      <c r="G527" s="55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</row>
    <row r="528" spans="1:172" ht="15" x14ac:dyDescent="0.3">
      <c r="A528" s="56"/>
      <c r="B528" s="55"/>
      <c r="C528" s="55"/>
      <c r="D528" s="55"/>
      <c r="E528" s="55"/>
      <c r="F528" s="55"/>
      <c r="G528" s="55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</row>
    <row r="529" spans="1:172" ht="15" x14ac:dyDescent="0.3">
      <c r="A529" s="56"/>
      <c r="B529" s="55"/>
      <c r="C529" s="55"/>
      <c r="D529" s="55"/>
      <c r="E529" s="55"/>
      <c r="F529" s="55"/>
      <c r="G529" s="55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</row>
    <row r="530" spans="1:172" ht="15" x14ac:dyDescent="0.3">
      <c r="A530" s="56"/>
      <c r="B530" s="55"/>
      <c r="C530" s="55"/>
      <c r="D530" s="55"/>
      <c r="E530" s="55"/>
      <c r="F530" s="55"/>
      <c r="G530" s="55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</row>
    <row r="531" spans="1:172" ht="15" x14ac:dyDescent="0.3">
      <c r="A531" s="56"/>
      <c r="B531" s="55"/>
      <c r="C531" s="55"/>
      <c r="D531" s="55"/>
      <c r="E531" s="55"/>
      <c r="F531" s="55"/>
      <c r="G531" s="55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</row>
    <row r="532" spans="1:172" ht="15" x14ac:dyDescent="0.3">
      <c r="A532" s="56"/>
      <c r="B532" s="55"/>
      <c r="C532" s="55"/>
      <c r="D532" s="55"/>
      <c r="E532" s="55"/>
      <c r="F532" s="55"/>
      <c r="G532" s="55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</row>
    <row r="533" spans="1:172" ht="15" x14ac:dyDescent="0.3">
      <c r="A533" s="56"/>
      <c r="B533" s="55"/>
      <c r="C533" s="55"/>
      <c r="D533" s="55"/>
      <c r="E533" s="55"/>
      <c r="F533" s="55"/>
      <c r="G533" s="55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</row>
    <row r="534" spans="1:172" ht="15" x14ac:dyDescent="0.3">
      <c r="A534" s="56"/>
      <c r="B534" s="55"/>
      <c r="C534" s="55"/>
      <c r="D534" s="55"/>
      <c r="E534" s="55"/>
      <c r="F534" s="55"/>
      <c r="G534" s="55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</row>
    <row r="535" spans="1:172" ht="15" x14ac:dyDescent="0.3">
      <c r="A535" s="56"/>
      <c r="B535" s="55"/>
      <c r="C535" s="55"/>
      <c r="D535" s="55"/>
      <c r="E535" s="55"/>
      <c r="F535" s="55"/>
      <c r="G535" s="55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</row>
    <row r="536" spans="1:172" ht="15" x14ac:dyDescent="0.3">
      <c r="A536" s="56"/>
      <c r="B536" s="55"/>
      <c r="C536" s="55"/>
      <c r="D536" s="55"/>
      <c r="E536" s="55"/>
      <c r="F536" s="55"/>
      <c r="G536" s="55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</row>
    <row r="537" spans="1:172" ht="15" x14ac:dyDescent="0.3">
      <c r="A537" s="56"/>
      <c r="B537" s="55"/>
      <c r="C537" s="55"/>
      <c r="D537" s="55"/>
      <c r="E537" s="55"/>
      <c r="F537" s="55"/>
      <c r="G537" s="55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</row>
    <row r="538" spans="1:172" ht="15" x14ac:dyDescent="0.3">
      <c r="A538" s="56"/>
      <c r="B538" s="55"/>
      <c r="C538" s="55"/>
      <c r="D538" s="55"/>
      <c r="E538" s="55"/>
      <c r="F538" s="55"/>
      <c r="G538" s="55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</row>
    <row r="539" spans="1:172" ht="15" x14ac:dyDescent="0.3">
      <c r="A539" s="56"/>
      <c r="B539" s="55"/>
      <c r="C539" s="55"/>
      <c r="D539" s="55"/>
      <c r="E539" s="55"/>
      <c r="F539" s="55"/>
      <c r="G539" s="55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</row>
    <row r="540" spans="1:172" ht="15" x14ac:dyDescent="0.3">
      <c r="A540" s="56"/>
      <c r="B540" s="55"/>
      <c r="C540" s="55"/>
      <c r="D540" s="55"/>
      <c r="E540" s="55"/>
      <c r="F540" s="55"/>
      <c r="G540" s="55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</row>
    <row r="541" spans="1:172" ht="15" x14ac:dyDescent="0.3">
      <c r="A541" s="56"/>
      <c r="B541" s="55"/>
      <c r="C541" s="55"/>
      <c r="D541" s="55"/>
      <c r="E541" s="55"/>
      <c r="F541" s="55"/>
      <c r="G541" s="55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</row>
    <row r="542" spans="1:172" ht="15" x14ac:dyDescent="0.3">
      <c r="A542" s="56"/>
      <c r="B542" s="55"/>
      <c r="C542" s="55"/>
      <c r="D542" s="55"/>
      <c r="E542" s="55"/>
      <c r="F542" s="55"/>
      <c r="G542" s="55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</row>
    <row r="543" spans="1:172" ht="15" x14ac:dyDescent="0.3">
      <c r="A543" s="56"/>
      <c r="B543" s="55"/>
      <c r="C543" s="55"/>
      <c r="D543" s="55"/>
      <c r="E543" s="55"/>
      <c r="F543" s="55"/>
      <c r="G543" s="55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</row>
    <row r="544" spans="1:172" ht="15" x14ac:dyDescent="0.3">
      <c r="A544" s="56"/>
      <c r="B544" s="55"/>
      <c r="C544" s="55"/>
      <c r="D544" s="55"/>
      <c r="E544" s="55"/>
      <c r="F544" s="55"/>
      <c r="G544" s="55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</row>
    <row r="545" spans="1:172" ht="15" x14ac:dyDescent="0.3">
      <c r="A545" s="56"/>
      <c r="B545" s="55"/>
      <c r="C545" s="55"/>
      <c r="D545" s="55"/>
      <c r="E545" s="55"/>
      <c r="F545" s="55"/>
      <c r="G545" s="55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</row>
    <row r="546" spans="1:172" ht="15" x14ac:dyDescent="0.3">
      <c r="A546" s="56"/>
      <c r="B546" s="55"/>
      <c r="C546" s="55"/>
      <c r="D546" s="55"/>
      <c r="E546" s="55"/>
      <c r="F546" s="55"/>
      <c r="G546" s="55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</row>
    <row r="547" spans="1:172" ht="15" x14ac:dyDescent="0.3">
      <c r="A547" s="56"/>
      <c r="B547" s="55"/>
      <c r="C547" s="55"/>
      <c r="D547" s="55"/>
      <c r="E547" s="55"/>
      <c r="F547" s="55"/>
      <c r="G547" s="55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</row>
    <row r="548" spans="1:172" ht="15" x14ac:dyDescent="0.3">
      <c r="A548" s="56"/>
      <c r="B548" s="55"/>
      <c r="C548" s="55"/>
      <c r="D548" s="55"/>
      <c r="E548" s="55"/>
      <c r="F548" s="55"/>
      <c r="G548" s="55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</row>
    <row r="549" spans="1:172" ht="15" x14ac:dyDescent="0.3">
      <c r="A549" s="56"/>
      <c r="B549" s="55"/>
      <c r="C549" s="55"/>
      <c r="D549" s="55"/>
      <c r="E549" s="55"/>
      <c r="F549" s="55"/>
      <c r="G549" s="55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</row>
    <row r="550" spans="1:172" ht="15" x14ac:dyDescent="0.3">
      <c r="A550" s="56"/>
      <c r="B550" s="55"/>
      <c r="C550" s="55"/>
      <c r="D550" s="55"/>
      <c r="E550" s="55"/>
      <c r="F550" s="55"/>
      <c r="G550" s="55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</row>
    <row r="551" spans="1:172" ht="15" x14ac:dyDescent="0.3">
      <c r="A551" s="56"/>
      <c r="B551" s="55"/>
      <c r="C551" s="55"/>
      <c r="D551" s="55"/>
      <c r="E551" s="55"/>
      <c r="F551" s="55"/>
      <c r="G551" s="55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</row>
    <row r="552" spans="1:172" ht="15" x14ac:dyDescent="0.3">
      <c r="A552" s="56"/>
      <c r="B552" s="55"/>
      <c r="C552" s="55"/>
      <c r="D552" s="55"/>
      <c r="E552" s="55"/>
      <c r="F552" s="55"/>
      <c r="G552" s="55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</row>
    <row r="553" spans="1:172" ht="15" x14ac:dyDescent="0.3">
      <c r="A553" s="56"/>
      <c r="B553" s="55"/>
      <c r="C553" s="55"/>
      <c r="D553" s="55"/>
      <c r="E553" s="55"/>
      <c r="F553" s="55"/>
      <c r="G553" s="55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</row>
    <row r="554" spans="1:172" ht="15" x14ac:dyDescent="0.3">
      <c r="A554" s="56"/>
      <c r="B554" s="55"/>
      <c r="C554" s="55"/>
      <c r="D554" s="55"/>
      <c r="E554" s="55"/>
      <c r="F554" s="55"/>
      <c r="G554" s="55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</row>
    <row r="555" spans="1:172" ht="15" x14ac:dyDescent="0.3">
      <c r="A555" s="56"/>
      <c r="B555" s="55"/>
      <c r="C555" s="55"/>
      <c r="D555" s="55"/>
      <c r="E555" s="55"/>
      <c r="F555" s="55"/>
      <c r="G555" s="55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</row>
    <row r="556" spans="1:172" ht="15" x14ac:dyDescent="0.3">
      <c r="A556" s="56"/>
      <c r="B556" s="55"/>
      <c r="C556" s="55"/>
      <c r="D556" s="55"/>
      <c r="E556" s="55"/>
      <c r="F556" s="55"/>
      <c r="G556" s="55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</row>
    <row r="557" spans="1:172" ht="15" x14ac:dyDescent="0.3">
      <c r="A557" s="56"/>
      <c r="B557" s="55"/>
      <c r="C557" s="55"/>
      <c r="D557" s="55"/>
      <c r="E557" s="55"/>
      <c r="F557" s="55"/>
      <c r="G557" s="55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</row>
    <row r="558" spans="1:172" ht="15" x14ac:dyDescent="0.3">
      <c r="A558" s="56"/>
      <c r="B558" s="55"/>
      <c r="C558" s="55"/>
      <c r="D558" s="55"/>
      <c r="E558" s="55"/>
      <c r="F558" s="55"/>
      <c r="G558" s="55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</row>
    <row r="559" spans="1:172" ht="15" x14ac:dyDescent="0.3">
      <c r="A559" s="56"/>
      <c r="B559" s="55"/>
      <c r="C559" s="55"/>
      <c r="D559" s="55"/>
      <c r="E559" s="55"/>
      <c r="F559" s="55"/>
      <c r="G559" s="55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</row>
    <row r="560" spans="1:172" ht="15" x14ac:dyDescent="0.3">
      <c r="A560" s="56"/>
      <c r="B560" s="55"/>
      <c r="C560" s="55"/>
      <c r="D560" s="55"/>
      <c r="E560" s="55"/>
      <c r="F560" s="55"/>
      <c r="G560" s="55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</row>
    <row r="561" spans="1:172" ht="15" x14ac:dyDescent="0.3">
      <c r="A561" s="56"/>
      <c r="B561" s="55"/>
      <c r="C561" s="55"/>
      <c r="D561" s="55"/>
      <c r="E561" s="55"/>
      <c r="F561" s="55"/>
      <c r="G561" s="55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</row>
    <row r="562" spans="1:172" ht="15" x14ac:dyDescent="0.3">
      <c r="A562" s="56"/>
      <c r="B562" s="55"/>
      <c r="C562" s="55"/>
      <c r="D562" s="55"/>
      <c r="E562" s="55"/>
      <c r="F562" s="55"/>
      <c r="G562" s="55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</row>
    <row r="563" spans="1:172" ht="15" x14ac:dyDescent="0.3">
      <c r="A563" s="56"/>
      <c r="B563" s="55"/>
      <c r="C563" s="55"/>
      <c r="D563" s="55"/>
      <c r="E563" s="55"/>
      <c r="F563" s="55"/>
      <c r="G563" s="55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</row>
    <row r="564" spans="1:172" ht="15" x14ac:dyDescent="0.3">
      <c r="A564" s="56"/>
      <c r="B564" s="55"/>
      <c r="C564" s="55"/>
      <c r="D564" s="55"/>
      <c r="E564" s="55"/>
      <c r="F564" s="55"/>
      <c r="G564" s="55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</row>
    <row r="565" spans="1:172" ht="15" x14ac:dyDescent="0.3">
      <c r="A565" s="56"/>
      <c r="B565" s="55"/>
      <c r="C565" s="55"/>
      <c r="D565" s="55"/>
      <c r="E565" s="55"/>
      <c r="F565" s="55"/>
      <c r="G565" s="55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</row>
    <row r="566" spans="1:172" ht="15" x14ac:dyDescent="0.3">
      <c r="A566" s="56"/>
      <c r="B566" s="55"/>
      <c r="C566" s="55"/>
      <c r="D566" s="55"/>
      <c r="E566" s="55"/>
      <c r="F566" s="55"/>
      <c r="G566" s="55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</row>
    <row r="567" spans="1:172" ht="15" x14ac:dyDescent="0.3">
      <c r="A567" s="56"/>
      <c r="B567" s="55"/>
      <c r="C567" s="55"/>
      <c r="D567" s="55"/>
      <c r="E567" s="55"/>
      <c r="F567" s="55"/>
      <c r="G567" s="55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</row>
    <row r="568" spans="1:172" ht="15" x14ac:dyDescent="0.3">
      <c r="A568" s="56"/>
      <c r="B568" s="55"/>
      <c r="C568" s="55"/>
      <c r="D568" s="55"/>
      <c r="E568" s="55"/>
      <c r="F568" s="55"/>
      <c r="G568" s="55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</row>
    <row r="569" spans="1:172" ht="15" x14ac:dyDescent="0.3">
      <c r="A569" s="56"/>
      <c r="B569" s="55"/>
      <c r="C569" s="55"/>
      <c r="D569" s="55"/>
      <c r="E569" s="55"/>
      <c r="F569" s="55"/>
      <c r="G569" s="55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</row>
    <row r="570" spans="1:172" ht="15" x14ac:dyDescent="0.3">
      <c r="A570" s="56"/>
      <c r="B570" s="55"/>
      <c r="C570" s="55"/>
      <c r="D570" s="55"/>
      <c r="E570" s="55"/>
      <c r="F570" s="55"/>
      <c r="G570" s="55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</row>
    <row r="571" spans="1:172" ht="15" x14ac:dyDescent="0.3">
      <c r="A571" s="56"/>
      <c r="B571" s="55"/>
      <c r="C571" s="55"/>
      <c r="D571" s="55"/>
      <c r="E571" s="55"/>
      <c r="F571" s="55"/>
      <c r="G571" s="55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</row>
    <row r="572" spans="1:172" ht="15" x14ac:dyDescent="0.3">
      <c r="A572" s="56"/>
      <c r="B572" s="55"/>
      <c r="C572" s="55"/>
      <c r="D572" s="55"/>
      <c r="E572" s="55"/>
      <c r="F572" s="55"/>
      <c r="G572" s="55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</row>
    <row r="573" spans="1:172" ht="15" x14ac:dyDescent="0.3">
      <c r="A573" s="56"/>
      <c r="B573" s="55"/>
      <c r="C573" s="55"/>
      <c r="D573" s="55"/>
      <c r="E573" s="55"/>
      <c r="F573" s="55"/>
      <c r="G573" s="55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</row>
    <row r="574" spans="1:172" ht="15" x14ac:dyDescent="0.3">
      <c r="A574" s="56"/>
      <c r="B574" s="55"/>
      <c r="C574" s="55"/>
      <c r="D574" s="55"/>
      <c r="E574" s="55"/>
      <c r="F574" s="55"/>
      <c r="G574" s="55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</row>
    <row r="575" spans="1:172" ht="15" x14ac:dyDescent="0.3">
      <c r="A575" s="56"/>
      <c r="B575" s="55"/>
      <c r="C575" s="55"/>
      <c r="D575" s="55"/>
      <c r="E575" s="55"/>
      <c r="F575" s="55"/>
      <c r="G575" s="55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</row>
    <row r="576" spans="1:172" ht="15" x14ac:dyDescent="0.3">
      <c r="A576" s="56"/>
      <c r="B576" s="55"/>
      <c r="C576" s="55"/>
      <c r="D576" s="55"/>
      <c r="E576" s="55"/>
      <c r="F576" s="55"/>
      <c r="G576" s="55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</row>
    <row r="577" spans="1:172" ht="15" x14ac:dyDescent="0.3">
      <c r="A577" s="56"/>
      <c r="B577" s="55"/>
      <c r="C577" s="55"/>
      <c r="D577" s="55"/>
      <c r="E577" s="55"/>
      <c r="F577" s="55"/>
      <c r="G577" s="55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</row>
    <row r="578" spans="1:172" ht="15" x14ac:dyDescent="0.3">
      <c r="A578" s="56"/>
      <c r="B578" s="55"/>
      <c r="C578" s="55"/>
      <c r="D578" s="55"/>
      <c r="E578" s="55"/>
      <c r="F578" s="55"/>
      <c r="G578" s="55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</row>
    <row r="579" spans="1:172" ht="15" x14ac:dyDescent="0.3">
      <c r="A579" s="56"/>
      <c r="B579" s="55"/>
      <c r="C579" s="55"/>
      <c r="D579" s="55"/>
      <c r="E579" s="55"/>
      <c r="F579" s="55"/>
      <c r="G579" s="55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</row>
    <row r="580" spans="1:172" ht="15" x14ac:dyDescent="0.3">
      <c r="A580" s="56"/>
      <c r="B580" s="55"/>
      <c r="C580" s="55"/>
      <c r="D580" s="55"/>
      <c r="E580" s="55"/>
      <c r="F580" s="55"/>
      <c r="G580" s="55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</row>
    <row r="581" spans="1:172" ht="15" x14ac:dyDescent="0.3">
      <c r="A581" s="56"/>
      <c r="B581" s="55"/>
      <c r="C581" s="55"/>
      <c r="D581" s="55"/>
      <c r="E581" s="55"/>
      <c r="F581" s="55"/>
      <c r="G581" s="55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</row>
    <row r="582" spans="1:172" ht="15" x14ac:dyDescent="0.3">
      <c r="A582" s="56"/>
      <c r="B582" s="55"/>
      <c r="C582" s="55"/>
      <c r="D582" s="55"/>
      <c r="E582" s="55"/>
      <c r="F582" s="55"/>
      <c r="G582" s="55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</row>
    <row r="583" spans="1:172" ht="15" x14ac:dyDescent="0.3">
      <c r="A583" s="56"/>
      <c r="B583" s="55"/>
      <c r="C583" s="55"/>
      <c r="D583" s="55"/>
      <c r="E583" s="55"/>
      <c r="F583" s="55"/>
      <c r="G583" s="55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</row>
    <row r="584" spans="1:172" ht="15" x14ac:dyDescent="0.3">
      <c r="A584" s="56"/>
      <c r="B584" s="55"/>
      <c r="C584" s="55"/>
      <c r="D584" s="55"/>
      <c r="E584" s="55"/>
      <c r="F584" s="55"/>
      <c r="G584" s="55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</row>
    <row r="585" spans="1:172" ht="15" x14ac:dyDescent="0.3">
      <c r="A585" s="56"/>
      <c r="B585" s="55"/>
      <c r="C585" s="55"/>
      <c r="D585" s="55"/>
      <c r="E585" s="55"/>
      <c r="F585" s="55"/>
      <c r="G585" s="55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</row>
    <row r="586" spans="1:172" ht="15" x14ac:dyDescent="0.3">
      <c r="A586" s="56"/>
      <c r="B586" s="55"/>
      <c r="C586" s="55"/>
      <c r="D586" s="55"/>
      <c r="E586" s="55"/>
      <c r="F586" s="55"/>
      <c r="G586" s="55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</row>
    <row r="587" spans="1:172" ht="15" x14ac:dyDescent="0.3">
      <c r="A587" s="56"/>
      <c r="B587" s="55"/>
      <c r="C587" s="55"/>
      <c r="D587" s="55"/>
      <c r="E587" s="55"/>
      <c r="F587" s="55"/>
      <c r="G587" s="55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</row>
    <row r="588" spans="1:172" ht="15" x14ac:dyDescent="0.3">
      <c r="A588" s="56"/>
      <c r="B588" s="55"/>
      <c r="C588" s="55"/>
      <c r="D588" s="55"/>
      <c r="E588" s="55"/>
      <c r="F588" s="55"/>
      <c r="G588" s="55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</row>
    <row r="589" spans="1:172" ht="15" x14ac:dyDescent="0.3">
      <c r="A589" s="56"/>
      <c r="B589" s="55"/>
      <c r="C589" s="55"/>
      <c r="D589" s="55"/>
      <c r="E589" s="55"/>
      <c r="F589" s="55"/>
      <c r="G589" s="55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</row>
    <row r="590" spans="1:172" ht="15" x14ac:dyDescent="0.3">
      <c r="A590" s="56"/>
      <c r="B590" s="55"/>
      <c r="C590" s="55"/>
      <c r="D590" s="55"/>
      <c r="E590" s="55"/>
      <c r="F590" s="55"/>
      <c r="G590" s="55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</row>
    <row r="591" spans="1:172" ht="15" x14ac:dyDescent="0.3">
      <c r="A591" s="56"/>
      <c r="B591" s="55"/>
      <c r="C591" s="55"/>
      <c r="D591" s="55"/>
      <c r="E591" s="55"/>
      <c r="F591" s="55"/>
      <c r="G591" s="55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</row>
    <row r="592" spans="1:172" ht="15" x14ac:dyDescent="0.3">
      <c r="A592" s="56"/>
      <c r="B592" s="55"/>
      <c r="C592" s="55"/>
      <c r="D592" s="55"/>
      <c r="E592" s="55"/>
      <c r="F592" s="55"/>
      <c r="G592" s="55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</row>
    <row r="593" spans="1:172" ht="15" x14ac:dyDescent="0.3">
      <c r="A593" s="56"/>
      <c r="B593" s="55"/>
      <c r="C593" s="55"/>
      <c r="D593" s="55"/>
      <c r="E593" s="55"/>
      <c r="F593" s="55"/>
      <c r="G593" s="55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</row>
    <row r="594" spans="1:172" ht="15" x14ac:dyDescent="0.3">
      <c r="A594" s="56"/>
      <c r="B594" s="55"/>
      <c r="C594" s="55"/>
      <c r="D594" s="55"/>
      <c r="E594" s="55"/>
      <c r="F594" s="55"/>
      <c r="G594" s="55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</row>
    <row r="595" spans="1:172" ht="15" x14ac:dyDescent="0.3">
      <c r="A595" s="56"/>
      <c r="B595" s="55"/>
      <c r="C595" s="55"/>
      <c r="D595" s="55"/>
      <c r="E595" s="55"/>
      <c r="F595" s="55"/>
      <c r="G595" s="55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</row>
    <row r="596" spans="1:172" ht="15" x14ac:dyDescent="0.3">
      <c r="A596" s="56"/>
      <c r="B596" s="55"/>
      <c r="C596" s="55"/>
      <c r="D596" s="55"/>
      <c r="E596" s="55"/>
      <c r="F596" s="55"/>
      <c r="G596" s="55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</row>
    <row r="597" spans="1:172" ht="15" x14ac:dyDescent="0.3">
      <c r="A597" s="56"/>
      <c r="B597" s="55"/>
      <c r="C597" s="55"/>
      <c r="D597" s="55"/>
      <c r="E597" s="55"/>
      <c r="F597" s="55"/>
      <c r="G597" s="55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</row>
    <row r="598" spans="1:172" ht="15" x14ac:dyDescent="0.3">
      <c r="A598" s="56"/>
      <c r="B598" s="55"/>
      <c r="C598" s="55"/>
      <c r="D598" s="55"/>
      <c r="E598" s="55"/>
      <c r="F598" s="55"/>
      <c r="G598" s="55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</row>
    <row r="599" spans="1:172" ht="15" x14ac:dyDescent="0.3">
      <c r="A599" s="56"/>
      <c r="B599" s="55"/>
      <c r="C599" s="55"/>
      <c r="D599" s="55"/>
      <c r="E599" s="55"/>
      <c r="F599" s="55"/>
      <c r="G599" s="55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</row>
    <row r="600" spans="1:172" ht="15" x14ac:dyDescent="0.3">
      <c r="A600" s="56"/>
      <c r="B600" s="55"/>
      <c r="C600" s="55"/>
      <c r="D600" s="55"/>
      <c r="E600" s="55"/>
      <c r="F600" s="55"/>
      <c r="G600" s="55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</row>
    <row r="601" spans="1:172" ht="15" x14ac:dyDescent="0.3">
      <c r="A601" s="56"/>
      <c r="B601" s="55"/>
      <c r="C601" s="55"/>
      <c r="D601" s="55"/>
      <c r="E601" s="55"/>
      <c r="F601" s="55"/>
      <c r="G601" s="55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</row>
    <row r="602" spans="1:172" ht="15" x14ac:dyDescent="0.3">
      <c r="A602" s="56"/>
      <c r="B602" s="55"/>
      <c r="C602" s="55"/>
      <c r="D602" s="55"/>
      <c r="E602" s="55"/>
      <c r="F602" s="55"/>
      <c r="G602" s="55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</row>
    <row r="603" spans="1:172" ht="15" x14ac:dyDescent="0.3">
      <c r="A603" s="56"/>
      <c r="B603" s="55"/>
      <c r="C603" s="55"/>
      <c r="D603" s="55"/>
      <c r="E603" s="55"/>
      <c r="F603" s="55"/>
      <c r="G603" s="55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</row>
    <row r="604" spans="1:172" ht="15" x14ac:dyDescent="0.3">
      <c r="A604" s="56"/>
      <c r="B604" s="55"/>
      <c r="C604" s="55"/>
      <c r="D604" s="55"/>
      <c r="E604" s="55"/>
      <c r="F604" s="55"/>
      <c r="G604" s="55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</row>
    <row r="605" spans="1:172" ht="15" x14ac:dyDescent="0.3">
      <c r="A605" s="56"/>
      <c r="B605" s="55"/>
      <c r="C605" s="55"/>
      <c r="D605" s="55"/>
      <c r="E605" s="55"/>
      <c r="F605" s="55"/>
      <c r="G605" s="55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</row>
    <row r="606" spans="1:172" ht="15" x14ac:dyDescent="0.3">
      <c r="A606" s="56"/>
      <c r="B606" s="55"/>
      <c r="C606" s="55"/>
      <c r="D606" s="55"/>
      <c r="E606" s="55"/>
      <c r="F606" s="55"/>
      <c r="G606" s="55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</row>
    <row r="607" spans="1:172" ht="15" x14ac:dyDescent="0.3">
      <c r="A607" s="56"/>
      <c r="B607" s="55"/>
      <c r="C607" s="55"/>
      <c r="D607" s="55"/>
      <c r="E607" s="55"/>
      <c r="F607" s="55"/>
      <c r="G607" s="55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</row>
    <row r="608" spans="1:172" ht="15" x14ac:dyDescent="0.3">
      <c r="A608" s="56"/>
      <c r="B608" s="55"/>
      <c r="C608" s="55"/>
      <c r="D608" s="55"/>
      <c r="E608" s="55"/>
      <c r="F608" s="55"/>
      <c r="G608" s="55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</row>
    <row r="609" spans="1:172" ht="15" x14ac:dyDescent="0.3">
      <c r="A609" s="56"/>
      <c r="B609" s="55"/>
      <c r="C609" s="55"/>
      <c r="D609" s="55"/>
      <c r="E609" s="55"/>
      <c r="F609" s="55"/>
      <c r="G609" s="55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</row>
    <row r="610" spans="1:172" ht="15" x14ac:dyDescent="0.3">
      <c r="A610" s="56"/>
      <c r="B610" s="55"/>
      <c r="C610" s="55"/>
      <c r="D610" s="55"/>
      <c r="E610" s="55"/>
      <c r="F610" s="55"/>
      <c r="G610" s="55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</row>
    <row r="611" spans="1:172" ht="15" x14ac:dyDescent="0.3">
      <c r="A611" s="56"/>
      <c r="B611" s="55"/>
      <c r="C611" s="55"/>
      <c r="D611" s="55"/>
      <c r="E611" s="55"/>
      <c r="F611" s="55"/>
      <c r="G611" s="55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</row>
    <row r="612" spans="1:172" ht="15" x14ac:dyDescent="0.3">
      <c r="A612" s="56"/>
      <c r="B612" s="55"/>
      <c r="C612" s="55"/>
      <c r="D612" s="55"/>
      <c r="E612" s="55"/>
      <c r="F612" s="55"/>
      <c r="G612" s="55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</row>
    <row r="613" spans="1:172" ht="15" x14ac:dyDescent="0.3">
      <c r="A613" s="56"/>
      <c r="B613" s="55"/>
      <c r="C613" s="55"/>
      <c r="D613" s="55"/>
      <c r="E613" s="55"/>
      <c r="F613" s="55"/>
      <c r="G613" s="55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</row>
    <row r="614" spans="1:172" ht="15" x14ac:dyDescent="0.3">
      <c r="A614" s="56"/>
      <c r="B614" s="55"/>
      <c r="C614" s="55"/>
      <c r="D614" s="55"/>
      <c r="E614" s="55"/>
      <c r="F614" s="55"/>
      <c r="G614" s="55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</row>
    <row r="615" spans="1:172" ht="15" x14ac:dyDescent="0.3">
      <c r="A615" s="56"/>
      <c r="B615" s="55"/>
      <c r="C615" s="55"/>
      <c r="D615" s="55"/>
      <c r="E615" s="55"/>
      <c r="F615" s="55"/>
      <c r="G615" s="55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</row>
    <row r="616" spans="1:172" ht="15" x14ac:dyDescent="0.3">
      <c r="A616" s="56"/>
      <c r="B616" s="55"/>
      <c r="C616" s="55"/>
      <c r="D616" s="55"/>
      <c r="E616" s="55"/>
      <c r="F616" s="55"/>
      <c r="G616" s="55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</row>
    <row r="617" spans="1:172" ht="15" x14ac:dyDescent="0.3">
      <c r="A617" s="57"/>
      <c r="B617" s="55"/>
      <c r="C617" s="55"/>
      <c r="D617" s="55"/>
      <c r="E617" s="55"/>
      <c r="F617" s="55"/>
      <c r="G617" s="55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</row>
    <row r="618" spans="1:172" ht="15" x14ac:dyDescent="0.3">
      <c r="A618" s="57"/>
      <c r="B618" s="55"/>
      <c r="C618" s="55"/>
      <c r="D618" s="55"/>
      <c r="E618" s="55"/>
      <c r="F618" s="55"/>
      <c r="G618" s="55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</row>
    <row r="619" spans="1:172" ht="15" x14ac:dyDescent="0.3">
      <c r="A619" s="57"/>
      <c r="B619" s="55"/>
      <c r="C619" s="55"/>
      <c r="D619" s="55"/>
      <c r="E619" s="55"/>
      <c r="F619" s="55"/>
      <c r="G619" s="55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</row>
    <row r="620" spans="1:172" ht="15" x14ac:dyDescent="0.3">
      <c r="A620" s="57"/>
      <c r="B620" s="55"/>
      <c r="C620" s="55"/>
      <c r="D620" s="55"/>
      <c r="E620" s="55"/>
      <c r="F620" s="55"/>
      <c r="G620" s="55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</row>
    <row r="621" spans="1:172" ht="15" x14ac:dyDescent="0.3">
      <c r="A621" s="57"/>
      <c r="B621" s="55"/>
      <c r="C621" s="55"/>
      <c r="D621" s="55"/>
      <c r="E621" s="55"/>
      <c r="F621" s="55"/>
      <c r="G621" s="55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</row>
    <row r="622" spans="1:172" ht="15" x14ac:dyDescent="0.3">
      <c r="A622" s="57"/>
      <c r="B622" s="55"/>
      <c r="C622" s="55"/>
      <c r="D622" s="55"/>
      <c r="E622" s="55"/>
      <c r="F622" s="55"/>
      <c r="G622" s="55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</row>
    <row r="623" spans="1:172" ht="15" x14ac:dyDescent="0.3">
      <c r="A623" s="57"/>
      <c r="B623" s="55"/>
      <c r="C623" s="55"/>
      <c r="D623" s="55"/>
      <c r="E623" s="55"/>
      <c r="F623" s="55"/>
      <c r="G623" s="55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</row>
    <row r="624" spans="1:172" ht="15" x14ac:dyDescent="0.3">
      <c r="A624" s="57"/>
      <c r="B624" s="55"/>
      <c r="C624" s="55"/>
      <c r="D624" s="55"/>
      <c r="E624" s="55"/>
      <c r="F624" s="55"/>
      <c r="G624" s="55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</row>
    <row r="625" spans="1:172" ht="15" x14ac:dyDescent="0.3">
      <c r="A625" s="57"/>
      <c r="B625" s="55"/>
      <c r="C625" s="55"/>
      <c r="D625" s="55"/>
      <c r="E625" s="55"/>
      <c r="F625" s="55"/>
      <c r="G625" s="55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</row>
    <row r="626" spans="1:172" ht="15" x14ac:dyDescent="0.3">
      <c r="A626" s="57"/>
      <c r="B626" s="55"/>
      <c r="C626" s="55"/>
      <c r="D626" s="55"/>
      <c r="E626" s="55"/>
      <c r="F626" s="55"/>
      <c r="G626" s="55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</row>
    <row r="627" spans="1:172" ht="15" x14ac:dyDescent="0.3">
      <c r="A627" s="57"/>
      <c r="B627" s="55"/>
      <c r="C627" s="55"/>
      <c r="D627" s="55"/>
      <c r="E627" s="55"/>
      <c r="F627" s="55"/>
      <c r="G627" s="55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</row>
    <row r="628" spans="1:172" ht="15" x14ac:dyDescent="0.3">
      <c r="A628" s="57"/>
      <c r="B628" s="55"/>
      <c r="C628" s="55"/>
      <c r="D628" s="55"/>
      <c r="E628" s="55"/>
      <c r="F628" s="55"/>
      <c r="G628" s="55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</row>
    <row r="629" spans="1:172" ht="15" x14ac:dyDescent="0.3">
      <c r="A629" s="57"/>
      <c r="B629" s="55"/>
      <c r="C629" s="55"/>
      <c r="D629" s="55"/>
      <c r="E629" s="55"/>
      <c r="F629" s="55"/>
      <c r="G629" s="55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</row>
    <row r="630" spans="1:172" ht="15" x14ac:dyDescent="0.3">
      <c r="A630" s="57"/>
      <c r="B630" s="55"/>
      <c r="C630" s="55"/>
      <c r="D630" s="55"/>
      <c r="E630" s="55"/>
      <c r="F630" s="55"/>
      <c r="G630" s="55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</row>
    <row r="631" spans="1:172" ht="15" x14ac:dyDescent="0.3">
      <c r="A631" s="57"/>
      <c r="B631" s="55"/>
      <c r="C631" s="55"/>
      <c r="D631" s="55"/>
      <c r="E631" s="55"/>
      <c r="F631" s="55"/>
      <c r="G631" s="55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</row>
    <row r="632" spans="1:172" ht="15" x14ac:dyDescent="0.3">
      <c r="A632" s="57"/>
      <c r="B632" s="55"/>
      <c r="C632" s="55"/>
      <c r="D632" s="55"/>
      <c r="E632" s="55"/>
      <c r="F632" s="55"/>
      <c r="G632" s="55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</row>
    <row r="633" spans="1:172" ht="15" x14ac:dyDescent="0.3">
      <c r="A633" s="57"/>
      <c r="B633" s="55"/>
      <c r="C633" s="55"/>
      <c r="D633" s="55"/>
      <c r="E633" s="55"/>
      <c r="F633" s="55"/>
      <c r="G633" s="55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</row>
    <row r="634" spans="1:172" ht="15" x14ac:dyDescent="0.3">
      <c r="A634" s="57"/>
      <c r="B634" s="55"/>
      <c r="C634" s="55"/>
      <c r="D634" s="55"/>
      <c r="E634" s="55"/>
      <c r="F634" s="55"/>
      <c r="G634" s="55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</row>
    <row r="635" spans="1:172" ht="15" x14ac:dyDescent="0.3">
      <c r="A635" s="57"/>
      <c r="B635" s="55"/>
      <c r="C635" s="55"/>
      <c r="D635" s="55"/>
      <c r="E635" s="55"/>
      <c r="F635" s="55"/>
      <c r="G635" s="55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</row>
    <row r="636" spans="1:172" ht="15" x14ac:dyDescent="0.3">
      <c r="A636" s="57"/>
      <c r="B636" s="55"/>
      <c r="C636" s="55"/>
      <c r="D636" s="55"/>
      <c r="E636" s="55"/>
      <c r="F636" s="55"/>
      <c r="G636" s="55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</row>
    <row r="637" spans="1:172" ht="15" x14ac:dyDescent="0.3">
      <c r="A637" s="57"/>
      <c r="B637" s="55"/>
      <c r="C637" s="55"/>
      <c r="D637" s="55"/>
      <c r="E637" s="55"/>
      <c r="F637" s="55"/>
      <c r="G637" s="55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</row>
    <row r="638" spans="1:172" ht="15" x14ac:dyDescent="0.3">
      <c r="A638" s="57"/>
      <c r="B638" s="55"/>
      <c r="C638" s="55"/>
      <c r="D638" s="55"/>
      <c r="E638" s="55"/>
      <c r="F638" s="55"/>
      <c r="G638" s="55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</row>
    <row r="639" spans="1:172" ht="15" x14ac:dyDescent="0.3">
      <c r="A639" s="57"/>
      <c r="B639" s="55"/>
      <c r="C639" s="55"/>
      <c r="D639" s="55"/>
      <c r="E639" s="55"/>
      <c r="F639" s="55"/>
      <c r="G639" s="55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</row>
    <row r="640" spans="1:172" ht="15" x14ac:dyDescent="0.3">
      <c r="A640" s="57"/>
      <c r="B640" s="55"/>
      <c r="C640" s="55"/>
      <c r="D640" s="55"/>
      <c r="E640" s="55"/>
      <c r="F640" s="55"/>
      <c r="G640" s="55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</row>
    <row r="641" spans="1:172" ht="15" x14ac:dyDescent="0.3">
      <c r="A641" s="57"/>
      <c r="B641" s="55"/>
      <c r="C641" s="55"/>
      <c r="D641" s="55"/>
      <c r="E641" s="55"/>
      <c r="F641" s="55"/>
      <c r="G641" s="55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</row>
    <row r="642" spans="1:172" ht="15" x14ac:dyDescent="0.3">
      <c r="A642" s="57"/>
      <c r="B642" s="55"/>
      <c r="C642" s="55"/>
      <c r="D642" s="55"/>
      <c r="E642" s="55"/>
      <c r="F642" s="55"/>
      <c r="G642" s="55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</row>
    <row r="643" spans="1:172" ht="15" x14ac:dyDescent="0.3">
      <c r="A643" s="57"/>
      <c r="B643" s="55"/>
      <c r="C643" s="55"/>
      <c r="D643" s="55"/>
      <c r="E643" s="55"/>
      <c r="F643" s="55"/>
      <c r="G643" s="55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</row>
    <row r="644" spans="1:172" ht="15" x14ac:dyDescent="0.3">
      <c r="A644" s="57"/>
      <c r="B644" s="55"/>
      <c r="C644" s="55"/>
      <c r="D644" s="55"/>
      <c r="E644" s="55"/>
      <c r="F644" s="55"/>
      <c r="G644" s="55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</row>
    <row r="645" spans="1:172" ht="15" x14ac:dyDescent="0.3">
      <c r="A645" s="57"/>
      <c r="B645" s="55"/>
      <c r="C645" s="55"/>
      <c r="D645" s="55"/>
      <c r="E645" s="55"/>
      <c r="F645" s="55"/>
      <c r="G645" s="55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</row>
    <row r="646" spans="1:172" ht="15" x14ac:dyDescent="0.3">
      <c r="A646" s="57"/>
      <c r="B646" s="55"/>
      <c r="C646" s="55"/>
      <c r="D646" s="55"/>
      <c r="E646" s="55"/>
      <c r="F646" s="55"/>
      <c r="G646" s="55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</row>
    <row r="647" spans="1:172" ht="15" x14ac:dyDescent="0.3">
      <c r="A647" s="57"/>
      <c r="B647" s="55"/>
      <c r="C647" s="55"/>
      <c r="D647" s="55"/>
      <c r="E647" s="55"/>
      <c r="F647" s="55"/>
      <c r="G647" s="55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</row>
    <row r="648" spans="1:172" ht="15" x14ac:dyDescent="0.3">
      <c r="A648" s="57"/>
      <c r="B648" s="55"/>
      <c r="C648" s="55"/>
      <c r="D648" s="55"/>
      <c r="E648" s="55"/>
      <c r="F648" s="55"/>
      <c r="G648" s="55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</row>
    <row r="649" spans="1:172" ht="15" x14ac:dyDescent="0.3">
      <c r="A649" s="57"/>
      <c r="B649" s="55"/>
      <c r="C649" s="55"/>
      <c r="D649" s="55"/>
      <c r="E649" s="55"/>
      <c r="F649" s="55"/>
      <c r="G649" s="55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</row>
    <row r="650" spans="1:172" ht="15" x14ac:dyDescent="0.3">
      <c r="A650" s="57"/>
      <c r="B650" s="55"/>
      <c r="C650" s="55"/>
      <c r="D650" s="55"/>
      <c r="E650" s="55"/>
      <c r="F650" s="55"/>
      <c r="G650" s="55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</row>
    <row r="651" spans="1:172" ht="15" x14ac:dyDescent="0.3">
      <c r="A651" s="57"/>
      <c r="B651" s="55"/>
      <c r="C651" s="55"/>
      <c r="D651" s="55"/>
      <c r="E651" s="55"/>
      <c r="F651" s="55"/>
      <c r="G651" s="55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</row>
    <row r="652" spans="1:172" ht="15" x14ac:dyDescent="0.3">
      <c r="A652" s="57"/>
      <c r="B652" s="55"/>
      <c r="C652" s="55"/>
      <c r="D652" s="55"/>
      <c r="E652" s="55"/>
      <c r="F652" s="55"/>
      <c r="G652" s="55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</row>
    <row r="653" spans="1:172" ht="15" x14ac:dyDescent="0.3">
      <c r="A653" s="57"/>
      <c r="B653" s="55"/>
      <c r="C653" s="55"/>
      <c r="D653" s="55"/>
      <c r="E653" s="55"/>
      <c r="F653" s="55"/>
      <c r="G653" s="55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</row>
    <row r="654" spans="1:172" ht="15" x14ac:dyDescent="0.3">
      <c r="A654" s="57"/>
      <c r="B654" s="55"/>
      <c r="C654" s="55"/>
      <c r="D654" s="55"/>
      <c r="E654" s="55"/>
      <c r="F654" s="55"/>
      <c r="G654" s="55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</row>
    <row r="655" spans="1:172" ht="15" x14ac:dyDescent="0.3">
      <c r="A655" s="57"/>
      <c r="B655" s="55"/>
      <c r="C655" s="55"/>
      <c r="D655" s="55"/>
      <c r="E655" s="55"/>
      <c r="F655" s="55"/>
      <c r="G655" s="55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</row>
    <row r="656" spans="1:172" ht="15" x14ac:dyDescent="0.3">
      <c r="A656" s="57"/>
      <c r="B656" s="55"/>
      <c r="C656" s="55"/>
      <c r="D656" s="55"/>
      <c r="E656" s="55"/>
      <c r="F656" s="55"/>
      <c r="G656" s="55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</row>
    <row r="657" spans="1:172" ht="15" x14ac:dyDescent="0.3">
      <c r="A657" s="57"/>
      <c r="B657" s="55"/>
      <c r="C657" s="55"/>
      <c r="D657" s="55"/>
      <c r="E657" s="55"/>
      <c r="F657" s="55"/>
      <c r="G657" s="55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</row>
    <row r="658" spans="1:172" ht="15" x14ac:dyDescent="0.3">
      <c r="A658" s="57"/>
      <c r="B658" s="55"/>
      <c r="C658" s="55"/>
      <c r="D658" s="55"/>
      <c r="E658" s="55"/>
      <c r="F658" s="55"/>
      <c r="G658" s="55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</row>
    <row r="659" spans="1:172" ht="15" x14ac:dyDescent="0.3">
      <c r="A659" s="57"/>
      <c r="B659" s="55"/>
      <c r="C659" s="55"/>
      <c r="D659" s="55"/>
      <c r="E659" s="55"/>
      <c r="F659" s="55"/>
      <c r="G659" s="55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</row>
    <row r="660" spans="1:172" ht="15" x14ac:dyDescent="0.3">
      <c r="A660" s="57"/>
      <c r="B660" s="55"/>
      <c r="C660" s="55"/>
      <c r="D660" s="55"/>
      <c r="E660" s="55"/>
      <c r="F660" s="55"/>
      <c r="G660" s="55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</row>
    <row r="661" spans="1:172" ht="15" x14ac:dyDescent="0.3">
      <c r="A661" s="57"/>
      <c r="B661" s="55"/>
      <c r="C661" s="55"/>
      <c r="D661" s="55"/>
      <c r="E661" s="55"/>
      <c r="F661" s="55"/>
      <c r="G661" s="55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</row>
    <row r="662" spans="1:172" ht="15" x14ac:dyDescent="0.3">
      <c r="A662" s="57"/>
      <c r="B662" s="55"/>
      <c r="C662" s="55"/>
      <c r="D662" s="55"/>
      <c r="E662" s="55"/>
      <c r="F662" s="55"/>
      <c r="G662" s="55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</row>
    <row r="663" spans="1:172" ht="15" x14ac:dyDescent="0.3">
      <c r="A663" s="57"/>
      <c r="B663" s="55"/>
      <c r="C663" s="55"/>
      <c r="D663" s="55"/>
      <c r="E663" s="55"/>
      <c r="F663" s="55"/>
      <c r="G663" s="55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</row>
    <row r="664" spans="1:172" ht="15" x14ac:dyDescent="0.3">
      <c r="A664" s="57"/>
      <c r="B664" s="55"/>
      <c r="C664" s="55"/>
      <c r="D664" s="55"/>
      <c r="E664" s="55"/>
      <c r="F664" s="55"/>
      <c r="G664" s="55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</row>
    <row r="665" spans="1:172" ht="15" x14ac:dyDescent="0.3">
      <c r="A665" s="57"/>
      <c r="B665" s="55"/>
      <c r="C665" s="55"/>
      <c r="D665" s="55"/>
      <c r="E665" s="55"/>
      <c r="F665" s="55"/>
      <c r="G665" s="55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</row>
    <row r="666" spans="1:172" ht="15" x14ac:dyDescent="0.3">
      <c r="A666" s="57"/>
      <c r="B666" s="55"/>
      <c r="C666" s="55"/>
      <c r="D666" s="55"/>
      <c r="E666" s="55"/>
      <c r="F666" s="55"/>
      <c r="G666" s="55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</row>
    <row r="667" spans="1:172" ht="15" x14ac:dyDescent="0.3">
      <c r="A667" s="57"/>
      <c r="B667" s="55"/>
      <c r="C667" s="55"/>
      <c r="D667" s="55"/>
      <c r="E667" s="55"/>
      <c r="F667" s="55"/>
      <c r="G667" s="55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</row>
    <row r="668" spans="1:172" ht="15" x14ac:dyDescent="0.3">
      <c r="A668" s="57"/>
      <c r="B668" s="55"/>
      <c r="C668" s="55"/>
      <c r="D668" s="55"/>
      <c r="E668" s="55"/>
      <c r="F668" s="55"/>
      <c r="G668" s="55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</row>
    <row r="669" spans="1:172" ht="15" x14ac:dyDescent="0.3">
      <c r="A669" s="57"/>
      <c r="B669" s="55"/>
      <c r="C669" s="55"/>
      <c r="D669" s="55"/>
      <c r="E669" s="55"/>
      <c r="F669" s="55"/>
      <c r="G669" s="55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</row>
    <row r="670" spans="1:172" ht="15" x14ac:dyDescent="0.3">
      <c r="A670" s="57"/>
      <c r="B670" s="55"/>
      <c r="C670" s="55"/>
      <c r="D670" s="55"/>
      <c r="E670" s="55"/>
      <c r="F670" s="55"/>
      <c r="G670" s="55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</row>
    <row r="671" spans="1:172" ht="15" x14ac:dyDescent="0.3">
      <c r="A671" s="57"/>
      <c r="B671" s="55"/>
      <c r="C671" s="55"/>
      <c r="D671" s="55"/>
      <c r="E671" s="55"/>
      <c r="F671" s="55"/>
      <c r="G671" s="55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</row>
    <row r="672" spans="1:172" ht="15" x14ac:dyDescent="0.3">
      <c r="A672" s="57"/>
      <c r="B672" s="55"/>
      <c r="C672" s="55"/>
      <c r="D672" s="55"/>
      <c r="E672" s="55"/>
      <c r="F672" s="55"/>
      <c r="G672" s="55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</row>
    <row r="673" spans="1:172" ht="15" x14ac:dyDescent="0.3">
      <c r="A673" s="57"/>
      <c r="B673" s="55"/>
      <c r="C673" s="55"/>
      <c r="D673" s="55"/>
      <c r="E673" s="55"/>
      <c r="F673" s="55"/>
      <c r="G673" s="55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</row>
    <row r="674" spans="1:172" ht="15" x14ac:dyDescent="0.3">
      <c r="A674" s="57"/>
      <c r="B674" s="55"/>
      <c r="C674" s="55"/>
      <c r="D674" s="55"/>
      <c r="E674" s="55"/>
      <c r="F674" s="55"/>
      <c r="G674" s="55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</row>
    <row r="675" spans="1:172" ht="15" x14ac:dyDescent="0.3">
      <c r="A675" s="57"/>
      <c r="B675" s="55"/>
      <c r="C675" s="55"/>
      <c r="D675" s="55"/>
      <c r="E675" s="55"/>
      <c r="F675" s="55"/>
      <c r="G675" s="55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</row>
    <row r="676" spans="1:172" ht="15" x14ac:dyDescent="0.3">
      <c r="A676" s="57"/>
      <c r="B676" s="55"/>
      <c r="C676" s="55"/>
      <c r="D676" s="55"/>
      <c r="E676" s="55"/>
      <c r="F676" s="55"/>
      <c r="G676" s="55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</row>
    <row r="677" spans="1:172" ht="15" x14ac:dyDescent="0.3">
      <c r="A677" s="57"/>
      <c r="B677" s="55"/>
      <c r="C677" s="55"/>
      <c r="D677" s="55"/>
      <c r="E677" s="55"/>
      <c r="F677" s="55"/>
      <c r="G677" s="55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</row>
    <row r="678" spans="1:172" ht="15" x14ac:dyDescent="0.3">
      <c r="A678" s="57"/>
      <c r="B678" s="55"/>
      <c r="C678" s="55"/>
      <c r="D678" s="55"/>
      <c r="E678" s="55"/>
      <c r="F678" s="55"/>
      <c r="G678" s="55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</row>
    <row r="679" spans="1:172" ht="15" x14ac:dyDescent="0.3">
      <c r="A679" s="57"/>
      <c r="B679" s="55"/>
      <c r="C679" s="55"/>
      <c r="D679" s="55"/>
      <c r="E679" s="55"/>
      <c r="F679" s="55"/>
      <c r="G679" s="55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</row>
    <row r="680" spans="1:172" ht="15" x14ac:dyDescent="0.3">
      <c r="A680" s="57"/>
      <c r="B680" s="55"/>
      <c r="C680" s="55"/>
      <c r="D680" s="55"/>
      <c r="E680" s="55"/>
      <c r="F680" s="55"/>
      <c r="G680" s="55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</row>
    <row r="681" spans="1:172" ht="15" x14ac:dyDescent="0.3">
      <c r="A681" s="57"/>
      <c r="B681" s="55"/>
      <c r="C681" s="55"/>
      <c r="D681" s="55"/>
      <c r="E681" s="55"/>
      <c r="F681" s="55"/>
      <c r="G681" s="55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</row>
    <row r="682" spans="1:172" ht="15" x14ac:dyDescent="0.3">
      <c r="A682" s="57"/>
      <c r="B682" s="55"/>
      <c r="C682" s="55"/>
      <c r="D682" s="55"/>
      <c r="E682" s="55"/>
      <c r="F682" s="55"/>
      <c r="G682" s="55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</row>
    <row r="683" spans="1:172" ht="15" x14ac:dyDescent="0.3">
      <c r="A683" s="57"/>
      <c r="B683" s="55"/>
      <c r="C683" s="55"/>
      <c r="D683" s="55"/>
      <c r="E683" s="55"/>
      <c r="F683" s="55"/>
      <c r="G683" s="55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</row>
    <row r="684" spans="1:172" ht="15" x14ac:dyDescent="0.3">
      <c r="A684" s="57"/>
      <c r="B684" s="55"/>
      <c r="C684" s="55"/>
      <c r="D684" s="55"/>
      <c r="E684" s="55"/>
      <c r="F684" s="55"/>
      <c r="G684" s="55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</row>
    <row r="685" spans="1:172" ht="15" x14ac:dyDescent="0.3">
      <c r="A685" s="57"/>
      <c r="B685" s="55"/>
      <c r="C685" s="55"/>
      <c r="D685" s="55"/>
      <c r="E685" s="55"/>
      <c r="F685" s="55"/>
      <c r="G685" s="55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</row>
    <row r="686" spans="1:172" ht="15" x14ac:dyDescent="0.3">
      <c r="A686" s="57"/>
      <c r="B686" s="55"/>
      <c r="C686" s="55"/>
      <c r="D686" s="55"/>
      <c r="E686" s="55"/>
      <c r="F686" s="55"/>
      <c r="G686" s="55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</row>
    <row r="687" spans="1:172" ht="15" x14ac:dyDescent="0.3">
      <c r="A687" s="57"/>
      <c r="B687" s="55"/>
      <c r="C687" s="55"/>
      <c r="D687" s="55"/>
      <c r="E687" s="55"/>
      <c r="F687" s="55"/>
      <c r="G687" s="55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</row>
    <row r="688" spans="1:172" ht="15" x14ac:dyDescent="0.3">
      <c r="A688" s="57"/>
      <c r="B688" s="55"/>
      <c r="C688" s="55"/>
      <c r="D688" s="55"/>
      <c r="E688" s="55"/>
      <c r="F688" s="55"/>
      <c r="G688" s="55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</row>
    <row r="689" spans="1:172" ht="15" x14ac:dyDescent="0.3">
      <c r="A689" s="57"/>
      <c r="B689" s="55"/>
      <c r="C689" s="55"/>
      <c r="D689" s="55"/>
      <c r="E689" s="55"/>
      <c r="F689" s="55"/>
      <c r="G689" s="55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</row>
    <row r="690" spans="1:172" ht="15" x14ac:dyDescent="0.3">
      <c r="A690" s="57"/>
      <c r="B690" s="55"/>
      <c r="C690" s="55"/>
      <c r="D690" s="55"/>
      <c r="E690" s="55"/>
      <c r="F690" s="55"/>
      <c r="G690" s="55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</row>
    <row r="691" spans="1:172" ht="15" x14ac:dyDescent="0.3">
      <c r="A691" s="57"/>
      <c r="B691" s="55"/>
      <c r="C691" s="55"/>
      <c r="D691" s="55"/>
      <c r="E691" s="55"/>
      <c r="F691" s="55"/>
      <c r="G691" s="55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</row>
    <row r="692" spans="1:172" ht="15" x14ac:dyDescent="0.3">
      <c r="A692" s="57"/>
      <c r="B692" s="55"/>
      <c r="C692" s="55"/>
      <c r="D692" s="55"/>
      <c r="E692" s="55"/>
      <c r="F692" s="55"/>
      <c r="G692" s="55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</row>
    <row r="693" spans="1:172" ht="15" x14ac:dyDescent="0.3">
      <c r="A693" s="57"/>
      <c r="B693" s="55"/>
      <c r="C693" s="55"/>
      <c r="D693" s="55"/>
      <c r="E693" s="55"/>
      <c r="F693" s="55"/>
      <c r="G693" s="55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</row>
    <row r="694" spans="1:172" ht="15" x14ac:dyDescent="0.3">
      <c r="A694" s="57"/>
      <c r="B694" s="55"/>
      <c r="C694" s="55"/>
      <c r="D694" s="55"/>
      <c r="E694" s="55"/>
      <c r="F694" s="55"/>
      <c r="G694" s="55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</row>
    <row r="695" spans="1:172" ht="15" x14ac:dyDescent="0.3">
      <c r="A695" s="57"/>
      <c r="B695" s="55"/>
      <c r="C695" s="55"/>
      <c r="D695" s="55"/>
      <c r="E695" s="55"/>
      <c r="F695" s="55"/>
      <c r="G695" s="55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</row>
    <row r="696" spans="1:172" ht="15" x14ac:dyDescent="0.3">
      <c r="A696" s="57"/>
      <c r="B696" s="55"/>
      <c r="C696" s="55"/>
      <c r="D696" s="55"/>
      <c r="E696" s="55"/>
      <c r="F696" s="55"/>
      <c r="G696" s="55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</row>
    <row r="697" spans="1:172" ht="15" x14ac:dyDescent="0.3">
      <c r="A697" s="57"/>
      <c r="B697" s="55"/>
      <c r="C697" s="55"/>
      <c r="D697" s="55"/>
      <c r="E697" s="55"/>
      <c r="F697" s="55"/>
      <c r="G697" s="55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</row>
    <row r="698" spans="1:172" ht="15" x14ac:dyDescent="0.3">
      <c r="A698" s="57"/>
      <c r="B698" s="55"/>
      <c r="C698" s="55"/>
      <c r="D698" s="55"/>
      <c r="E698" s="55"/>
      <c r="F698" s="55"/>
      <c r="G698" s="55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</row>
    <row r="699" spans="1:172" ht="15" x14ac:dyDescent="0.3">
      <c r="A699" s="57"/>
      <c r="B699" s="55"/>
      <c r="C699" s="55"/>
      <c r="D699" s="55"/>
      <c r="E699" s="55"/>
      <c r="F699" s="55"/>
      <c r="G699" s="55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</row>
    <row r="700" spans="1:172" ht="15" x14ac:dyDescent="0.3">
      <c r="A700" s="57"/>
      <c r="B700" s="55"/>
      <c r="C700" s="55"/>
      <c r="D700" s="55"/>
      <c r="E700" s="55"/>
      <c r="F700" s="55"/>
      <c r="G700" s="55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</row>
    <row r="701" spans="1:172" ht="15" x14ac:dyDescent="0.3">
      <c r="A701" s="57"/>
      <c r="B701" s="55"/>
      <c r="C701" s="55"/>
      <c r="D701" s="55"/>
      <c r="E701" s="55"/>
      <c r="F701" s="55"/>
      <c r="G701" s="55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</row>
    <row r="702" spans="1:172" ht="15" x14ac:dyDescent="0.3">
      <c r="A702" s="57"/>
      <c r="B702" s="55"/>
      <c r="C702" s="55"/>
      <c r="D702" s="55"/>
      <c r="E702" s="55"/>
      <c r="F702" s="55"/>
      <c r="G702" s="55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</row>
    <row r="703" spans="1:172" ht="15" x14ac:dyDescent="0.3">
      <c r="A703" s="57"/>
      <c r="B703" s="55"/>
      <c r="C703" s="55"/>
      <c r="D703" s="55"/>
      <c r="E703" s="55"/>
      <c r="F703" s="55"/>
      <c r="G703" s="55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</row>
    <row r="704" spans="1:172" ht="15" x14ac:dyDescent="0.3">
      <c r="A704" s="57"/>
      <c r="B704" s="55"/>
      <c r="C704" s="55"/>
      <c r="D704" s="55"/>
      <c r="E704" s="55"/>
      <c r="F704" s="55"/>
      <c r="G704" s="55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</row>
    <row r="705" spans="1:172" ht="15" x14ac:dyDescent="0.3">
      <c r="A705" s="57"/>
      <c r="B705" s="55"/>
      <c r="C705" s="55"/>
      <c r="D705" s="55"/>
      <c r="E705" s="55"/>
      <c r="F705" s="55"/>
      <c r="G705" s="55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</row>
    <row r="706" spans="1:172" ht="15" x14ac:dyDescent="0.3">
      <c r="A706" s="57"/>
      <c r="B706" s="55"/>
      <c r="C706" s="55"/>
      <c r="D706" s="55"/>
      <c r="E706" s="55"/>
      <c r="F706" s="55"/>
      <c r="G706" s="55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</row>
    <row r="707" spans="1:172" ht="15" x14ac:dyDescent="0.3">
      <c r="A707" s="57"/>
      <c r="B707" s="55"/>
      <c r="C707" s="55"/>
      <c r="D707" s="55"/>
      <c r="E707" s="55"/>
      <c r="F707" s="55"/>
      <c r="G707" s="55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</row>
    <row r="708" spans="1:172" ht="15" x14ac:dyDescent="0.3">
      <c r="A708" s="57"/>
      <c r="B708" s="55"/>
      <c r="C708" s="55"/>
      <c r="D708" s="55"/>
      <c r="E708" s="55"/>
      <c r="F708" s="55"/>
      <c r="G708" s="55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</row>
    <row r="709" spans="1:172" ht="15" x14ac:dyDescent="0.3">
      <c r="A709" s="57"/>
      <c r="B709" s="55"/>
      <c r="C709" s="55"/>
      <c r="D709" s="55"/>
      <c r="E709" s="55"/>
      <c r="F709" s="55"/>
      <c r="G709" s="55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</row>
    <row r="710" spans="1:172" ht="15" x14ac:dyDescent="0.3">
      <c r="A710" s="57"/>
      <c r="B710" s="55"/>
      <c r="C710" s="55"/>
      <c r="D710" s="55"/>
      <c r="E710" s="55"/>
      <c r="F710" s="55"/>
      <c r="G710" s="55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</row>
    <row r="711" spans="1:172" ht="15" x14ac:dyDescent="0.3">
      <c r="A711" s="57"/>
      <c r="B711" s="55"/>
      <c r="C711" s="55"/>
      <c r="D711" s="55"/>
      <c r="E711" s="55"/>
      <c r="F711" s="55"/>
      <c r="G711" s="55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</row>
    <row r="712" spans="1:172" ht="15" x14ac:dyDescent="0.3">
      <c r="A712" s="57"/>
      <c r="B712" s="55"/>
      <c r="C712" s="55"/>
      <c r="D712" s="55"/>
      <c r="E712" s="55"/>
      <c r="F712" s="55"/>
      <c r="G712" s="55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</row>
    <row r="713" spans="1:172" ht="15" x14ac:dyDescent="0.3">
      <c r="A713" s="57"/>
      <c r="B713" s="55"/>
      <c r="C713" s="55"/>
      <c r="D713" s="55"/>
      <c r="E713" s="55"/>
      <c r="F713" s="55"/>
      <c r="G713" s="55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</row>
    <row r="714" spans="1:172" ht="15" x14ac:dyDescent="0.3">
      <c r="A714" s="57"/>
      <c r="B714" s="55"/>
      <c r="C714" s="55"/>
      <c r="D714" s="55"/>
      <c r="E714" s="55"/>
      <c r="F714" s="55"/>
      <c r="G714" s="55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</row>
    <row r="715" spans="1:172" ht="15" x14ac:dyDescent="0.3">
      <c r="A715" s="57"/>
      <c r="B715" s="55"/>
      <c r="C715" s="55"/>
      <c r="D715" s="55"/>
      <c r="E715" s="55"/>
      <c r="F715" s="55"/>
      <c r="G715" s="55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</row>
    <row r="716" spans="1:172" ht="15" x14ac:dyDescent="0.3">
      <c r="A716" s="57"/>
      <c r="B716" s="55"/>
      <c r="C716" s="55"/>
      <c r="D716" s="55"/>
      <c r="E716" s="55"/>
      <c r="F716" s="55"/>
      <c r="G716" s="55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</row>
    <row r="717" spans="1:172" ht="15" x14ac:dyDescent="0.3">
      <c r="A717" s="57"/>
      <c r="B717" s="55"/>
      <c r="C717" s="55"/>
      <c r="D717" s="55"/>
      <c r="E717" s="55"/>
      <c r="F717" s="55"/>
      <c r="G717" s="55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</row>
    <row r="718" spans="1:172" ht="15" x14ac:dyDescent="0.3">
      <c r="A718" s="57"/>
      <c r="B718" s="55"/>
      <c r="C718" s="55"/>
      <c r="D718" s="55"/>
      <c r="E718" s="55"/>
      <c r="F718" s="55"/>
      <c r="G718" s="55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</row>
    <row r="719" spans="1:172" ht="15" x14ac:dyDescent="0.3">
      <c r="A719" s="57"/>
      <c r="B719" s="55"/>
      <c r="C719" s="55"/>
      <c r="D719" s="55"/>
      <c r="E719" s="55"/>
      <c r="F719" s="55"/>
      <c r="G719" s="55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</row>
    <row r="720" spans="1:172" ht="15" x14ac:dyDescent="0.3">
      <c r="A720" s="57"/>
      <c r="B720" s="55"/>
      <c r="C720" s="55"/>
      <c r="D720" s="55"/>
      <c r="E720" s="55"/>
      <c r="F720" s="55"/>
      <c r="G720" s="55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</row>
    <row r="721" spans="1:172" ht="15" x14ac:dyDescent="0.3">
      <c r="A721" s="57"/>
      <c r="B721" s="55"/>
      <c r="C721" s="55"/>
      <c r="D721" s="55"/>
      <c r="E721" s="55"/>
      <c r="F721" s="55"/>
      <c r="G721" s="55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</row>
    <row r="722" spans="1:172" ht="15" x14ac:dyDescent="0.3">
      <c r="A722" s="57"/>
      <c r="B722" s="55"/>
      <c r="C722" s="55"/>
      <c r="D722" s="55"/>
      <c r="E722" s="55"/>
      <c r="F722" s="55"/>
      <c r="G722" s="55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</row>
    <row r="723" spans="1:172" ht="15" x14ac:dyDescent="0.3">
      <c r="A723" s="57"/>
      <c r="B723" s="55"/>
      <c r="C723" s="55"/>
      <c r="D723" s="55"/>
      <c r="E723" s="55"/>
      <c r="F723" s="55"/>
      <c r="G723" s="55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</row>
    <row r="724" spans="1:172" ht="15" x14ac:dyDescent="0.3">
      <c r="A724" s="57"/>
      <c r="B724" s="55"/>
      <c r="C724" s="55"/>
      <c r="D724" s="55"/>
      <c r="E724" s="55"/>
      <c r="F724" s="55"/>
      <c r="G724" s="55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</row>
    <row r="725" spans="1:172" ht="15" x14ac:dyDescent="0.3">
      <c r="A725" s="57"/>
      <c r="B725" s="55"/>
      <c r="C725" s="55"/>
      <c r="D725" s="55"/>
      <c r="E725" s="55"/>
      <c r="F725" s="55"/>
      <c r="G725" s="55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</row>
    <row r="726" spans="1:172" ht="15" x14ac:dyDescent="0.3">
      <c r="A726" s="57"/>
      <c r="B726" s="55"/>
      <c r="C726" s="55"/>
      <c r="D726" s="55"/>
      <c r="E726" s="55"/>
      <c r="F726" s="55"/>
      <c r="G726" s="55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</row>
    <row r="727" spans="1:172" ht="15" x14ac:dyDescent="0.3">
      <c r="A727" s="57"/>
      <c r="B727" s="55"/>
      <c r="C727" s="55"/>
      <c r="D727" s="55"/>
      <c r="E727" s="55"/>
      <c r="F727" s="55"/>
      <c r="G727" s="55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</row>
    <row r="728" spans="1:172" ht="15" x14ac:dyDescent="0.3">
      <c r="A728" s="57"/>
      <c r="B728" s="55"/>
      <c r="C728" s="55"/>
      <c r="D728" s="55"/>
      <c r="E728" s="55"/>
      <c r="F728" s="55"/>
      <c r="G728" s="55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</row>
    <row r="729" spans="1:172" ht="15" x14ac:dyDescent="0.3">
      <c r="A729" s="57"/>
      <c r="B729" s="55"/>
      <c r="C729" s="55"/>
      <c r="D729" s="55"/>
      <c r="E729" s="55"/>
      <c r="F729" s="55"/>
      <c r="G729" s="55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</row>
    <row r="730" spans="1:172" ht="15" x14ac:dyDescent="0.3">
      <c r="A730" s="57"/>
      <c r="B730" s="55"/>
      <c r="C730" s="55"/>
      <c r="D730" s="55"/>
      <c r="E730" s="55"/>
      <c r="F730" s="55"/>
      <c r="G730" s="55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</row>
    <row r="731" spans="1:172" ht="15" x14ac:dyDescent="0.3">
      <c r="A731" s="57"/>
      <c r="B731" s="55"/>
      <c r="C731" s="55"/>
      <c r="D731" s="55"/>
      <c r="E731" s="55"/>
      <c r="F731" s="55"/>
      <c r="G731" s="55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</row>
    <row r="732" spans="1:172" ht="15" x14ac:dyDescent="0.3">
      <c r="A732" s="57"/>
      <c r="B732" s="55"/>
      <c r="C732" s="55"/>
      <c r="D732" s="55"/>
      <c r="E732" s="55"/>
      <c r="F732" s="55"/>
      <c r="G732" s="55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</row>
    <row r="733" spans="1:172" ht="15" x14ac:dyDescent="0.3">
      <c r="A733" s="57"/>
      <c r="B733" s="55"/>
      <c r="C733" s="55"/>
      <c r="D733" s="55"/>
      <c r="E733" s="55"/>
      <c r="F733" s="55"/>
      <c r="G733" s="55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</row>
    <row r="734" spans="1:172" ht="15" x14ac:dyDescent="0.3">
      <c r="A734" s="57"/>
      <c r="B734" s="55"/>
      <c r="C734" s="55"/>
      <c r="D734" s="55"/>
      <c r="E734" s="55"/>
      <c r="F734" s="55"/>
      <c r="G734" s="55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</row>
    <row r="735" spans="1:172" ht="15" x14ac:dyDescent="0.3">
      <c r="A735" s="57"/>
      <c r="B735" s="55"/>
      <c r="C735" s="55"/>
      <c r="D735" s="55"/>
      <c r="E735" s="55"/>
      <c r="F735" s="55"/>
      <c r="G735" s="55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</row>
    <row r="736" spans="1:172" ht="15" x14ac:dyDescent="0.3">
      <c r="A736" s="57"/>
      <c r="B736" s="55"/>
      <c r="C736" s="55"/>
      <c r="D736" s="55"/>
      <c r="E736" s="55"/>
      <c r="F736" s="55"/>
      <c r="G736" s="55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</row>
    <row r="737" spans="1:172" ht="15" x14ac:dyDescent="0.3">
      <c r="A737" s="57"/>
      <c r="B737" s="55"/>
      <c r="C737" s="55"/>
      <c r="D737" s="55"/>
      <c r="E737" s="55"/>
      <c r="F737" s="55"/>
      <c r="G737" s="55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</row>
    <row r="738" spans="1:172" ht="15" x14ac:dyDescent="0.3">
      <c r="A738" s="57"/>
      <c r="B738" s="55"/>
      <c r="C738" s="55"/>
      <c r="D738" s="55"/>
      <c r="E738" s="55"/>
      <c r="F738" s="55"/>
      <c r="G738" s="55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</row>
    <row r="739" spans="1:172" ht="15" x14ac:dyDescent="0.3">
      <c r="A739" s="57"/>
      <c r="B739" s="55"/>
      <c r="C739" s="55"/>
      <c r="D739" s="55"/>
      <c r="E739" s="55"/>
      <c r="F739" s="55"/>
      <c r="G739" s="55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</row>
    <row r="740" spans="1:172" ht="15" x14ac:dyDescent="0.3">
      <c r="A740" s="57"/>
      <c r="B740" s="55"/>
      <c r="C740" s="55"/>
      <c r="D740" s="55"/>
      <c r="E740" s="55"/>
      <c r="F740" s="55"/>
      <c r="G740" s="55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</row>
    <row r="741" spans="1:172" ht="15" x14ac:dyDescent="0.3">
      <c r="A741" s="57"/>
      <c r="B741" s="55"/>
      <c r="C741" s="55"/>
      <c r="D741" s="55"/>
      <c r="E741" s="55"/>
      <c r="F741" s="55"/>
      <c r="G741" s="55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</row>
    <row r="742" spans="1:172" ht="15" x14ac:dyDescent="0.3">
      <c r="A742" s="57"/>
      <c r="B742" s="55"/>
      <c r="C742" s="55"/>
      <c r="D742" s="55"/>
      <c r="E742" s="55"/>
      <c r="F742" s="55"/>
      <c r="G742" s="55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</row>
    <row r="743" spans="1:172" ht="15" x14ac:dyDescent="0.3">
      <c r="A743" s="57"/>
      <c r="B743" s="55"/>
      <c r="C743" s="55"/>
      <c r="D743" s="55"/>
      <c r="E743" s="55"/>
      <c r="F743" s="55"/>
      <c r="G743" s="55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</row>
    <row r="744" spans="1:172" ht="15" x14ac:dyDescent="0.3">
      <c r="A744" s="57"/>
      <c r="B744" s="55"/>
      <c r="C744" s="55"/>
      <c r="D744" s="55"/>
      <c r="E744" s="55"/>
      <c r="F744" s="55"/>
      <c r="G744" s="55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</row>
    <row r="745" spans="1:172" ht="15" x14ac:dyDescent="0.3">
      <c r="A745" s="57"/>
      <c r="B745" s="55"/>
      <c r="C745" s="55"/>
      <c r="D745" s="55"/>
      <c r="E745" s="55"/>
      <c r="F745" s="55"/>
      <c r="G745" s="55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</row>
    <row r="746" spans="1:172" ht="15" x14ac:dyDescent="0.3">
      <c r="A746" s="57"/>
      <c r="B746" s="55"/>
      <c r="C746" s="55"/>
      <c r="D746" s="55"/>
      <c r="E746" s="55"/>
      <c r="F746" s="55"/>
      <c r="G746" s="55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</row>
    <row r="747" spans="1:172" ht="15" x14ac:dyDescent="0.3">
      <c r="A747" s="57"/>
      <c r="B747" s="55"/>
      <c r="C747" s="55"/>
      <c r="D747" s="55"/>
      <c r="E747" s="55"/>
      <c r="F747" s="55"/>
      <c r="G747" s="55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</row>
    <row r="748" spans="1:172" ht="15" x14ac:dyDescent="0.3">
      <c r="A748" s="57"/>
      <c r="B748" s="55"/>
      <c r="C748" s="55"/>
      <c r="D748" s="55"/>
      <c r="E748" s="55"/>
      <c r="F748" s="55"/>
      <c r="G748" s="55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</row>
    <row r="749" spans="1:172" ht="15" x14ac:dyDescent="0.3">
      <c r="A749" s="57"/>
      <c r="B749" s="55"/>
      <c r="C749" s="55"/>
      <c r="D749" s="55"/>
      <c r="E749" s="55"/>
      <c r="F749" s="55"/>
      <c r="G749" s="55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</row>
    <row r="750" spans="1:172" ht="15" x14ac:dyDescent="0.3">
      <c r="A750" s="57"/>
      <c r="B750" s="55"/>
      <c r="C750" s="55"/>
      <c r="D750" s="55"/>
      <c r="E750" s="55"/>
      <c r="F750" s="55"/>
      <c r="G750" s="55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</row>
    <row r="751" spans="1:172" ht="15" x14ac:dyDescent="0.3">
      <c r="A751" s="57"/>
      <c r="B751" s="55"/>
      <c r="C751" s="55"/>
      <c r="D751" s="55"/>
      <c r="E751" s="55"/>
      <c r="F751" s="55"/>
      <c r="G751" s="55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</row>
    <row r="752" spans="1:172" ht="15" x14ac:dyDescent="0.3">
      <c r="A752" s="57"/>
      <c r="B752" s="55"/>
      <c r="C752" s="55"/>
      <c r="D752" s="55"/>
      <c r="E752" s="55"/>
      <c r="F752" s="55"/>
      <c r="G752" s="55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</row>
    <row r="753" spans="1:172" ht="15" x14ac:dyDescent="0.3">
      <c r="A753" s="57"/>
      <c r="B753" s="55"/>
      <c r="C753" s="55"/>
      <c r="D753" s="55"/>
      <c r="E753" s="55"/>
      <c r="F753" s="55"/>
      <c r="G753" s="55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</row>
    <row r="754" spans="1:172" ht="15" x14ac:dyDescent="0.3">
      <c r="A754" s="57"/>
      <c r="B754" s="55"/>
      <c r="C754" s="55"/>
      <c r="D754" s="55"/>
      <c r="E754" s="55"/>
      <c r="F754" s="55"/>
      <c r="G754" s="55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</row>
    <row r="755" spans="1:172" ht="15" x14ac:dyDescent="0.3">
      <c r="A755" s="57"/>
      <c r="B755" s="55"/>
      <c r="C755" s="55"/>
      <c r="D755" s="55"/>
      <c r="E755" s="55"/>
      <c r="F755" s="55"/>
      <c r="G755" s="55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</row>
    <row r="756" spans="1:172" ht="15" x14ac:dyDescent="0.3">
      <c r="A756" s="57"/>
      <c r="B756" s="55"/>
      <c r="C756" s="55"/>
      <c r="D756" s="55"/>
      <c r="E756" s="55"/>
      <c r="F756" s="55"/>
      <c r="G756" s="55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</row>
    <row r="757" spans="1:172" ht="15" x14ac:dyDescent="0.3">
      <c r="A757" s="57"/>
      <c r="B757" s="55"/>
      <c r="C757" s="55"/>
      <c r="D757" s="55"/>
      <c r="E757" s="55"/>
      <c r="F757" s="55"/>
      <c r="G757" s="55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</row>
    <row r="758" spans="1:172" ht="15" x14ac:dyDescent="0.3">
      <c r="A758" s="57"/>
      <c r="B758" s="55"/>
      <c r="C758" s="55"/>
      <c r="D758" s="55"/>
      <c r="E758" s="55"/>
      <c r="F758" s="55"/>
      <c r="G758" s="55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</row>
    <row r="759" spans="1:172" ht="15" x14ac:dyDescent="0.3">
      <c r="A759" s="57"/>
      <c r="B759" s="55"/>
      <c r="C759" s="55"/>
      <c r="D759" s="55"/>
      <c r="E759" s="55"/>
      <c r="F759" s="55"/>
      <c r="G759" s="55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</row>
    <row r="760" spans="1:172" ht="15" x14ac:dyDescent="0.3">
      <c r="A760" s="57"/>
      <c r="B760" s="55"/>
      <c r="C760" s="55"/>
      <c r="D760" s="55"/>
      <c r="E760" s="55"/>
      <c r="F760" s="55"/>
      <c r="G760" s="55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</row>
    <row r="761" spans="1:172" ht="15" x14ac:dyDescent="0.3">
      <c r="A761" s="57"/>
      <c r="B761" s="55"/>
      <c r="C761" s="55"/>
      <c r="D761" s="55"/>
      <c r="E761" s="55"/>
      <c r="F761" s="55"/>
      <c r="G761" s="55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</row>
    <row r="762" spans="1:172" ht="15" x14ac:dyDescent="0.3">
      <c r="A762" s="57"/>
      <c r="B762" s="55"/>
      <c r="C762" s="55"/>
      <c r="D762" s="55"/>
      <c r="E762" s="55"/>
      <c r="F762" s="55"/>
      <c r="G762" s="55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</row>
    <row r="763" spans="1:172" ht="15" x14ac:dyDescent="0.3">
      <c r="A763" s="57"/>
      <c r="B763" s="55"/>
      <c r="C763" s="55"/>
      <c r="D763" s="55"/>
      <c r="E763" s="55"/>
      <c r="F763" s="55"/>
      <c r="G763" s="55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</row>
    <row r="764" spans="1:172" ht="15" x14ac:dyDescent="0.3">
      <c r="A764" s="57"/>
      <c r="B764" s="55"/>
      <c r="C764" s="55"/>
      <c r="D764" s="55"/>
      <c r="E764" s="55"/>
      <c r="F764" s="55"/>
      <c r="G764" s="55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</row>
    <row r="765" spans="1:172" ht="15" x14ac:dyDescent="0.3">
      <c r="A765" s="57"/>
      <c r="B765" s="55"/>
      <c r="C765" s="55"/>
      <c r="D765" s="55"/>
      <c r="E765" s="55"/>
      <c r="F765" s="55"/>
      <c r="G765" s="55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</row>
    <row r="766" spans="1:172" ht="15" x14ac:dyDescent="0.3">
      <c r="A766" s="57"/>
      <c r="B766" s="55"/>
      <c r="C766" s="55"/>
      <c r="D766" s="55"/>
      <c r="E766" s="55"/>
      <c r="F766" s="55"/>
      <c r="G766" s="55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</row>
    <row r="767" spans="1:172" ht="15" x14ac:dyDescent="0.3">
      <c r="A767" s="57"/>
      <c r="B767" s="55"/>
      <c r="C767" s="55"/>
      <c r="D767" s="55"/>
      <c r="E767" s="55"/>
      <c r="F767" s="55"/>
      <c r="G767" s="55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</row>
    <row r="768" spans="1:172" ht="15" x14ac:dyDescent="0.3">
      <c r="A768" s="57"/>
      <c r="B768" s="55"/>
      <c r="C768" s="55"/>
      <c r="D768" s="55"/>
      <c r="E768" s="55"/>
      <c r="F768" s="55"/>
      <c r="G768" s="55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</row>
    <row r="769" spans="1:172" ht="15" x14ac:dyDescent="0.3">
      <c r="A769" s="57"/>
      <c r="B769" s="55"/>
      <c r="C769" s="55"/>
      <c r="D769" s="55"/>
      <c r="E769" s="55"/>
      <c r="F769" s="55"/>
      <c r="G769" s="55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</row>
    <row r="770" spans="1:172" ht="15" x14ac:dyDescent="0.3">
      <c r="A770" s="57"/>
      <c r="B770" s="55"/>
      <c r="C770" s="55"/>
      <c r="D770" s="55"/>
      <c r="E770" s="55"/>
      <c r="F770" s="55"/>
      <c r="G770" s="55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</row>
    <row r="771" spans="1:172" ht="15" x14ac:dyDescent="0.3">
      <c r="A771" s="57"/>
      <c r="B771" s="55"/>
      <c r="C771" s="55"/>
      <c r="D771" s="55"/>
      <c r="E771" s="55"/>
      <c r="F771" s="55"/>
      <c r="G771" s="55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</row>
    <row r="772" spans="1:172" ht="15" x14ac:dyDescent="0.3">
      <c r="A772" s="57"/>
      <c r="B772" s="55"/>
      <c r="C772" s="55"/>
      <c r="D772" s="55"/>
      <c r="E772" s="55"/>
      <c r="F772" s="55"/>
      <c r="G772" s="55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</row>
    <row r="773" spans="1:172" ht="15" x14ac:dyDescent="0.3">
      <c r="A773" s="57"/>
      <c r="B773" s="55"/>
      <c r="C773" s="55"/>
      <c r="D773" s="55"/>
      <c r="E773" s="55"/>
      <c r="F773" s="55"/>
      <c r="G773" s="55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</row>
    <row r="774" spans="1:172" ht="15" x14ac:dyDescent="0.3">
      <c r="A774" s="57"/>
      <c r="B774" s="55"/>
      <c r="C774" s="55"/>
      <c r="D774" s="55"/>
      <c r="E774" s="55"/>
      <c r="F774" s="55"/>
      <c r="G774" s="55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</row>
    <row r="775" spans="1:172" ht="15" x14ac:dyDescent="0.3">
      <c r="A775" s="57"/>
      <c r="B775" s="55"/>
      <c r="C775" s="55"/>
      <c r="D775" s="55"/>
      <c r="E775" s="55"/>
      <c r="F775" s="55"/>
      <c r="G775" s="55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</row>
    <row r="776" spans="1:172" ht="15" x14ac:dyDescent="0.3">
      <c r="A776" s="57"/>
      <c r="B776" s="55"/>
      <c r="C776" s="55"/>
      <c r="D776" s="55"/>
      <c r="E776" s="55"/>
      <c r="F776" s="55"/>
      <c r="G776" s="55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</row>
    <row r="777" spans="1:172" ht="15" x14ac:dyDescent="0.3">
      <c r="A777" s="57"/>
      <c r="B777" s="55"/>
      <c r="C777" s="55"/>
      <c r="D777" s="55"/>
      <c r="E777" s="55"/>
      <c r="F777" s="55"/>
      <c r="G777" s="55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</row>
    <row r="778" spans="1:172" ht="15" x14ac:dyDescent="0.3">
      <c r="A778" s="57"/>
      <c r="B778" s="55"/>
      <c r="C778" s="55"/>
      <c r="D778" s="55"/>
      <c r="E778" s="55"/>
      <c r="F778" s="55"/>
      <c r="G778" s="55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</row>
    <row r="779" spans="1:172" ht="15" x14ac:dyDescent="0.3">
      <c r="A779" s="57"/>
      <c r="B779" s="55"/>
      <c r="C779" s="55"/>
      <c r="D779" s="55"/>
      <c r="E779" s="55"/>
      <c r="F779" s="55"/>
      <c r="G779" s="55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</row>
    <row r="780" spans="1:172" ht="15" x14ac:dyDescent="0.3">
      <c r="A780" s="57"/>
      <c r="B780" s="55"/>
      <c r="C780" s="55"/>
      <c r="D780" s="55"/>
      <c r="E780" s="55"/>
      <c r="F780" s="55"/>
      <c r="G780" s="55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</row>
    <row r="781" spans="1:172" ht="15" x14ac:dyDescent="0.3">
      <c r="A781" s="57"/>
      <c r="B781" s="55"/>
      <c r="C781" s="55"/>
      <c r="D781" s="55"/>
      <c r="E781" s="55"/>
      <c r="F781" s="55"/>
      <c r="G781" s="55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</row>
    <row r="782" spans="1:172" ht="15" x14ac:dyDescent="0.3">
      <c r="A782" s="57"/>
      <c r="B782" s="55"/>
      <c r="C782" s="55"/>
      <c r="D782" s="55"/>
      <c r="E782" s="55"/>
      <c r="F782" s="55"/>
      <c r="G782" s="55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</row>
    <row r="783" spans="1:172" ht="15" x14ac:dyDescent="0.3">
      <c r="A783" s="57"/>
      <c r="B783" s="55"/>
      <c r="C783" s="55"/>
      <c r="D783" s="55"/>
      <c r="E783" s="55"/>
      <c r="F783" s="55"/>
      <c r="G783" s="55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</row>
    <row r="784" spans="1:172" ht="15" x14ac:dyDescent="0.3">
      <c r="A784" s="57"/>
      <c r="B784" s="55"/>
      <c r="C784" s="55"/>
      <c r="D784" s="55"/>
      <c r="E784" s="55"/>
      <c r="F784" s="55"/>
      <c r="G784" s="55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</row>
    <row r="785" spans="1:172" ht="15" x14ac:dyDescent="0.3">
      <c r="A785" s="57"/>
      <c r="B785" s="55"/>
      <c r="C785" s="55"/>
      <c r="D785" s="55"/>
      <c r="E785" s="55"/>
      <c r="F785" s="55"/>
      <c r="G785" s="55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</row>
    <row r="786" spans="1:172" ht="15" x14ac:dyDescent="0.3">
      <c r="A786" s="57"/>
      <c r="B786" s="55"/>
      <c r="C786" s="55"/>
      <c r="D786" s="55"/>
      <c r="E786" s="55"/>
      <c r="F786" s="55"/>
      <c r="G786" s="55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</row>
    <row r="787" spans="1:172" ht="15" x14ac:dyDescent="0.3">
      <c r="A787" s="57"/>
      <c r="B787" s="55"/>
      <c r="C787" s="55"/>
      <c r="D787" s="55"/>
      <c r="E787" s="55"/>
      <c r="F787" s="55"/>
      <c r="G787" s="55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</row>
    <row r="788" spans="1:172" ht="15" x14ac:dyDescent="0.3">
      <c r="A788" s="57"/>
      <c r="B788" s="55"/>
      <c r="C788" s="55"/>
      <c r="D788" s="55"/>
      <c r="E788" s="55"/>
      <c r="F788" s="55"/>
      <c r="G788" s="55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</row>
    <row r="789" spans="1:172" ht="15" x14ac:dyDescent="0.3">
      <c r="A789" s="57"/>
      <c r="B789" s="55"/>
      <c r="C789" s="55"/>
      <c r="D789" s="55"/>
      <c r="E789" s="55"/>
      <c r="F789" s="55"/>
      <c r="G789" s="55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</row>
    <row r="790" spans="1:172" ht="15" x14ac:dyDescent="0.3">
      <c r="A790" s="57"/>
      <c r="B790" s="55"/>
      <c r="C790" s="55"/>
      <c r="D790" s="55"/>
      <c r="E790" s="55"/>
      <c r="F790" s="55"/>
      <c r="G790" s="55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</row>
    <row r="791" spans="1:172" ht="15" x14ac:dyDescent="0.3">
      <c r="A791" s="57"/>
      <c r="B791" s="55"/>
      <c r="C791" s="55"/>
      <c r="D791" s="55"/>
      <c r="E791" s="55"/>
      <c r="F791" s="55"/>
      <c r="G791" s="55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</row>
    <row r="792" spans="1:172" ht="15" x14ac:dyDescent="0.3">
      <c r="A792" s="57"/>
      <c r="B792" s="55"/>
      <c r="C792" s="55"/>
      <c r="D792" s="55"/>
      <c r="E792" s="55"/>
      <c r="F792" s="55"/>
      <c r="G792" s="55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</row>
    <row r="793" spans="1:172" ht="15" x14ac:dyDescent="0.3">
      <c r="A793" s="57"/>
      <c r="B793" s="55"/>
      <c r="C793" s="55"/>
      <c r="D793" s="55"/>
      <c r="E793" s="55"/>
      <c r="F793" s="55"/>
      <c r="G793" s="55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</row>
    <row r="794" spans="1:172" ht="15" x14ac:dyDescent="0.3">
      <c r="A794" s="57"/>
      <c r="B794" s="55"/>
      <c r="C794" s="55"/>
      <c r="D794" s="55"/>
      <c r="E794" s="55"/>
      <c r="F794" s="55"/>
      <c r="G794" s="55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</row>
    <row r="795" spans="1:172" ht="15" x14ac:dyDescent="0.3">
      <c r="A795" s="57"/>
      <c r="B795" s="55"/>
      <c r="C795" s="55"/>
      <c r="D795" s="55"/>
      <c r="E795" s="55"/>
      <c r="F795" s="55"/>
      <c r="G795" s="55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</row>
    <row r="796" spans="1:172" ht="15" x14ac:dyDescent="0.3">
      <c r="A796" s="57"/>
      <c r="B796" s="55"/>
      <c r="C796" s="55"/>
      <c r="D796" s="55"/>
      <c r="E796" s="55"/>
      <c r="F796" s="55"/>
      <c r="G796" s="55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</row>
    <row r="797" spans="1:172" ht="15" x14ac:dyDescent="0.3">
      <c r="A797" s="57"/>
      <c r="B797" s="55"/>
      <c r="C797" s="55"/>
      <c r="D797" s="55"/>
      <c r="E797" s="55"/>
      <c r="F797" s="55"/>
      <c r="G797" s="55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</row>
    <row r="798" spans="1:172" ht="15" x14ac:dyDescent="0.3">
      <c r="A798" s="57"/>
      <c r="B798" s="55"/>
      <c r="C798" s="55"/>
      <c r="D798" s="55"/>
      <c r="E798" s="55"/>
      <c r="F798" s="55"/>
      <c r="G798" s="55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</row>
    <row r="799" spans="1:172" ht="15" x14ac:dyDescent="0.3">
      <c r="A799" s="57"/>
      <c r="B799" s="55"/>
      <c r="C799" s="55"/>
      <c r="D799" s="55"/>
      <c r="E799" s="55"/>
      <c r="F799" s="55"/>
      <c r="G799" s="55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</row>
    <row r="800" spans="1:172" ht="15" x14ac:dyDescent="0.3">
      <c r="A800" s="57"/>
      <c r="B800" s="55"/>
      <c r="C800" s="55"/>
      <c r="D800" s="55"/>
      <c r="E800" s="55"/>
      <c r="F800" s="55"/>
      <c r="G800" s="55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</row>
    <row r="801" spans="1:172" ht="15" x14ac:dyDescent="0.3">
      <c r="A801" s="57"/>
      <c r="B801" s="55"/>
      <c r="C801" s="55"/>
      <c r="D801" s="55"/>
      <c r="E801" s="55"/>
      <c r="F801" s="55"/>
      <c r="G801" s="55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</row>
    <row r="802" spans="1:172" ht="15" x14ac:dyDescent="0.3">
      <c r="A802" s="57"/>
      <c r="B802" s="55"/>
      <c r="C802" s="55"/>
      <c r="D802" s="55"/>
      <c r="E802" s="55"/>
      <c r="F802" s="55"/>
      <c r="G802" s="55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</row>
    <row r="803" spans="1:172" ht="15" x14ac:dyDescent="0.3">
      <c r="A803" s="57"/>
      <c r="B803" s="55"/>
      <c r="C803" s="55"/>
      <c r="D803" s="55"/>
      <c r="E803" s="55"/>
      <c r="F803" s="55"/>
      <c r="G803" s="55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</row>
    <row r="804" spans="1:172" ht="15" x14ac:dyDescent="0.3">
      <c r="A804" s="57"/>
      <c r="B804" s="55"/>
      <c r="C804" s="55"/>
      <c r="D804" s="55"/>
      <c r="E804" s="55"/>
      <c r="F804" s="55"/>
      <c r="G804" s="55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</row>
    <row r="805" spans="1:172" ht="15" x14ac:dyDescent="0.3">
      <c r="A805" s="57"/>
      <c r="B805" s="55"/>
      <c r="C805" s="55"/>
      <c r="D805" s="55"/>
      <c r="E805" s="55"/>
      <c r="F805" s="55"/>
      <c r="G805" s="55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</row>
    <row r="806" spans="1:172" ht="15" x14ac:dyDescent="0.3">
      <c r="A806" s="57"/>
      <c r="B806" s="55"/>
      <c r="C806" s="55"/>
      <c r="D806" s="55"/>
      <c r="E806" s="55"/>
      <c r="F806" s="55"/>
      <c r="G806" s="55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</row>
    <row r="807" spans="1:172" ht="15" x14ac:dyDescent="0.3">
      <c r="A807" s="57"/>
      <c r="B807" s="55"/>
      <c r="C807" s="55"/>
      <c r="D807" s="55"/>
      <c r="E807" s="55"/>
      <c r="F807" s="55"/>
      <c r="G807" s="55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</row>
    <row r="808" spans="1:172" ht="15" x14ac:dyDescent="0.3">
      <c r="A808" s="57"/>
      <c r="B808" s="55"/>
      <c r="C808" s="55"/>
      <c r="D808" s="55"/>
      <c r="E808" s="55"/>
      <c r="F808" s="55"/>
      <c r="G808" s="55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</row>
    <row r="809" spans="1:172" ht="15" x14ac:dyDescent="0.3">
      <c r="A809" s="57"/>
      <c r="B809" s="55"/>
      <c r="C809" s="55"/>
      <c r="D809" s="55"/>
      <c r="E809" s="55"/>
      <c r="F809" s="55"/>
      <c r="G809" s="55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</row>
    <row r="810" spans="1:172" ht="15" x14ac:dyDescent="0.3">
      <c r="A810" s="57"/>
      <c r="B810" s="55"/>
      <c r="C810" s="55"/>
      <c r="D810" s="55"/>
      <c r="E810" s="55"/>
      <c r="F810" s="55"/>
      <c r="G810" s="55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</row>
    <row r="811" spans="1:172" ht="15" x14ac:dyDescent="0.3">
      <c r="A811" s="57"/>
      <c r="B811" s="55"/>
      <c r="C811" s="55"/>
      <c r="D811" s="55"/>
      <c r="E811" s="55"/>
      <c r="F811" s="55"/>
      <c r="G811" s="55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</row>
    <row r="812" spans="1:172" ht="15" x14ac:dyDescent="0.3">
      <c r="A812" s="57"/>
      <c r="B812" s="55"/>
      <c r="C812" s="55"/>
      <c r="D812" s="55"/>
      <c r="E812" s="55"/>
      <c r="F812" s="55"/>
      <c r="G812" s="55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</row>
    <row r="813" spans="1:172" ht="15" x14ac:dyDescent="0.3">
      <c r="A813" s="57"/>
      <c r="B813" s="55"/>
      <c r="C813" s="55"/>
      <c r="D813" s="55"/>
      <c r="E813" s="55"/>
      <c r="F813" s="55"/>
      <c r="G813" s="55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</row>
    <row r="814" spans="1:172" ht="15" x14ac:dyDescent="0.3">
      <c r="A814" s="57"/>
      <c r="B814" s="55"/>
      <c r="C814" s="55"/>
      <c r="D814" s="55"/>
      <c r="E814" s="55"/>
      <c r="F814" s="55"/>
      <c r="G814" s="55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</row>
    <row r="815" spans="1:172" ht="15" x14ac:dyDescent="0.3">
      <c r="A815" s="57"/>
      <c r="B815" s="55"/>
      <c r="C815" s="55"/>
      <c r="D815" s="55"/>
      <c r="E815" s="55"/>
      <c r="F815" s="55"/>
      <c r="G815" s="55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</row>
    <row r="816" spans="1:172" ht="15" x14ac:dyDescent="0.3">
      <c r="A816" s="57"/>
      <c r="B816" s="55"/>
      <c r="C816" s="55"/>
      <c r="D816" s="55"/>
      <c r="E816" s="55"/>
      <c r="F816" s="55"/>
      <c r="G816" s="55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</row>
    <row r="817" spans="1:172" ht="15" x14ac:dyDescent="0.3">
      <c r="A817" s="57"/>
      <c r="B817" s="55"/>
      <c r="C817" s="55"/>
      <c r="D817" s="55"/>
      <c r="E817" s="55"/>
      <c r="F817" s="55"/>
      <c r="G817" s="55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</row>
    <row r="818" spans="1:172" ht="15" x14ac:dyDescent="0.3">
      <c r="A818" s="57"/>
      <c r="B818" s="55"/>
      <c r="C818" s="55"/>
      <c r="D818" s="55"/>
      <c r="E818" s="55"/>
      <c r="F818" s="55"/>
      <c r="G818" s="55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</row>
    <row r="819" spans="1:172" ht="15" x14ac:dyDescent="0.3">
      <c r="A819" s="57"/>
      <c r="B819" s="55"/>
      <c r="C819" s="55"/>
      <c r="D819" s="55"/>
      <c r="E819" s="55"/>
      <c r="F819" s="55"/>
      <c r="G819" s="55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</row>
    <row r="820" spans="1:172" ht="15" x14ac:dyDescent="0.3">
      <c r="A820" s="57"/>
      <c r="B820" s="55"/>
      <c r="C820" s="55"/>
      <c r="D820" s="55"/>
      <c r="E820" s="55"/>
      <c r="F820" s="55"/>
      <c r="G820" s="55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</row>
    <row r="821" spans="1:172" ht="15" x14ac:dyDescent="0.3">
      <c r="A821" s="57"/>
      <c r="B821" s="55"/>
      <c r="C821" s="55"/>
      <c r="D821" s="55"/>
      <c r="E821" s="55"/>
      <c r="F821" s="55"/>
      <c r="G821" s="55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</row>
    <row r="822" spans="1:172" ht="15" x14ac:dyDescent="0.3">
      <c r="A822" s="57"/>
      <c r="B822" s="55"/>
      <c r="C822" s="55"/>
      <c r="D822" s="55"/>
      <c r="E822" s="55"/>
      <c r="F822" s="55"/>
      <c r="G822" s="55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</row>
    <row r="823" spans="1:172" ht="15" x14ac:dyDescent="0.3">
      <c r="A823" s="57"/>
      <c r="B823" s="55"/>
      <c r="C823" s="55"/>
      <c r="D823" s="55"/>
      <c r="E823" s="55"/>
      <c r="F823" s="55"/>
      <c r="G823" s="55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</row>
    <row r="824" spans="1:172" ht="15" x14ac:dyDescent="0.3">
      <c r="A824" s="57"/>
      <c r="B824" s="55"/>
      <c r="C824" s="55"/>
      <c r="D824" s="55"/>
      <c r="E824" s="55"/>
      <c r="F824" s="55"/>
      <c r="G824" s="55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</row>
    <row r="825" spans="1:172" ht="15" x14ac:dyDescent="0.3">
      <c r="A825" s="57"/>
      <c r="B825" s="55"/>
      <c r="C825" s="55"/>
      <c r="D825" s="55"/>
      <c r="E825" s="55"/>
      <c r="F825" s="55"/>
      <c r="G825" s="55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</row>
    <row r="826" spans="1:172" ht="15" x14ac:dyDescent="0.3">
      <c r="A826" s="57"/>
      <c r="B826" s="55"/>
      <c r="C826" s="55"/>
      <c r="D826" s="55"/>
      <c r="E826" s="55"/>
      <c r="F826" s="55"/>
      <c r="G826" s="55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</row>
    <row r="827" spans="1:172" ht="15" x14ac:dyDescent="0.3">
      <c r="A827" s="57"/>
      <c r="B827" s="55"/>
      <c r="C827" s="55"/>
      <c r="D827" s="55"/>
      <c r="E827" s="55"/>
      <c r="F827" s="55"/>
      <c r="G827" s="55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</row>
    <row r="828" spans="1:172" ht="15" x14ac:dyDescent="0.3">
      <c r="A828" s="57"/>
      <c r="B828" s="55"/>
      <c r="C828" s="55"/>
      <c r="D828" s="55"/>
      <c r="E828" s="55"/>
      <c r="F828" s="55"/>
      <c r="G828" s="55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</row>
    <row r="829" spans="1:172" ht="15" x14ac:dyDescent="0.3">
      <c r="A829" s="57"/>
      <c r="B829" s="55"/>
      <c r="C829" s="55"/>
      <c r="D829" s="55"/>
      <c r="E829" s="55"/>
      <c r="F829" s="55"/>
      <c r="G829" s="55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</row>
    <row r="830" spans="1:172" ht="15" x14ac:dyDescent="0.3">
      <c r="A830" s="57"/>
      <c r="B830" s="55"/>
      <c r="C830" s="55"/>
      <c r="D830" s="55"/>
      <c r="E830" s="55"/>
      <c r="F830" s="55"/>
      <c r="G830" s="55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</row>
    <row r="831" spans="1:172" ht="15" x14ac:dyDescent="0.3">
      <c r="A831" s="57"/>
      <c r="B831" s="55"/>
      <c r="C831" s="55"/>
      <c r="D831" s="55"/>
      <c r="E831" s="55"/>
      <c r="F831" s="55"/>
      <c r="G831" s="55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</row>
    <row r="832" spans="1:172" ht="15" x14ac:dyDescent="0.3">
      <c r="A832" s="57"/>
      <c r="B832" s="55"/>
      <c r="C832" s="55"/>
      <c r="D832" s="55"/>
      <c r="E832" s="55"/>
      <c r="F832" s="55"/>
      <c r="G832" s="55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</row>
    <row r="833" spans="1:172" ht="15" x14ac:dyDescent="0.3">
      <c r="A833" s="57"/>
      <c r="B833" s="55"/>
      <c r="C833" s="55"/>
      <c r="D833" s="55"/>
      <c r="E833" s="55"/>
      <c r="F833" s="55"/>
      <c r="G833" s="55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</row>
    <row r="834" spans="1:172" ht="15" x14ac:dyDescent="0.3">
      <c r="A834" s="57"/>
      <c r="B834" s="55"/>
      <c r="C834" s="55"/>
      <c r="D834" s="55"/>
      <c r="E834" s="55"/>
      <c r="F834" s="55"/>
      <c r="G834" s="55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</row>
    <row r="835" spans="1:172" ht="15" x14ac:dyDescent="0.3">
      <c r="A835" s="57"/>
      <c r="B835" s="55"/>
      <c r="C835" s="55"/>
      <c r="D835" s="55"/>
      <c r="E835" s="55"/>
      <c r="F835" s="55"/>
      <c r="G835" s="55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</row>
    <row r="836" spans="1:172" ht="15" x14ac:dyDescent="0.3">
      <c r="A836" s="57"/>
      <c r="B836" s="55"/>
      <c r="C836" s="55"/>
      <c r="D836" s="55"/>
      <c r="E836" s="55"/>
      <c r="F836" s="55"/>
      <c r="G836" s="55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</row>
    <row r="837" spans="1:172" ht="15" x14ac:dyDescent="0.3">
      <c r="A837" s="57"/>
      <c r="B837" s="55"/>
      <c r="C837" s="55"/>
      <c r="D837" s="55"/>
      <c r="E837" s="55"/>
      <c r="F837" s="55"/>
      <c r="G837" s="55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</row>
    <row r="838" spans="1:172" ht="15" x14ac:dyDescent="0.3">
      <c r="A838" s="57"/>
      <c r="B838" s="55"/>
      <c r="C838" s="55"/>
      <c r="D838" s="55"/>
      <c r="E838" s="55"/>
      <c r="F838" s="55"/>
      <c r="G838" s="55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</row>
    <row r="839" spans="1:172" ht="15" x14ac:dyDescent="0.3">
      <c r="A839" s="57"/>
      <c r="B839" s="55"/>
      <c r="C839" s="55"/>
      <c r="D839" s="55"/>
      <c r="E839" s="55"/>
      <c r="F839" s="55"/>
      <c r="G839" s="55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</row>
    <row r="840" spans="1:172" ht="15" x14ac:dyDescent="0.3">
      <c r="A840" s="57"/>
      <c r="B840" s="55"/>
      <c r="C840" s="55"/>
      <c r="D840" s="55"/>
      <c r="E840" s="55"/>
      <c r="F840" s="55"/>
      <c r="G840" s="55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</row>
    <row r="841" spans="1:172" ht="15" x14ac:dyDescent="0.3">
      <c r="A841" s="57"/>
      <c r="B841" s="55"/>
      <c r="C841" s="55"/>
      <c r="D841" s="55"/>
      <c r="E841" s="55"/>
      <c r="F841" s="55"/>
      <c r="G841" s="55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</row>
    <row r="842" spans="1:172" ht="15" x14ac:dyDescent="0.3">
      <c r="A842" s="57"/>
      <c r="B842" s="55"/>
      <c r="C842" s="55"/>
      <c r="D842" s="55"/>
      <c r="E842" s="55"/>
      <c r="F842" s="55"/>
      <c r="G842" s="55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</row>
    <row r="843" spans="1:172" ht="15" x14ac:dyDescent="0.3">
      <c r="A843" s="57"/>
      <c r="B843" s="55"/>
      <c r="C843" s="55"/>
      <c r="D843" s="55"/>
      <c r="E843" s="55"/>
      <c r="F843" s="55"/>
      <c r="G843" s="55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</row>
    <row r="844" spans="1:172" ht="15" x14ac:dyDescent="0.3">
      <c r="A844" s="57"/>
      <c r="B844" s="55"/>
      <c r="C844" s="55"/>
      <c r="D844" s="55"/>
      <c r="E844" s="55"/>
      <c r="F844" s="55"/>
      <c r="G844" s="55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</row>
    <row r="845" spans="1:172" ht="15" x14ac:dyDescent="0.3">
      <c r="A845" s="57"/>
      <c r="B845" s="55"/>
      <c r="C845" s="55"/>
      <c r="D845" s="55"/>
      <c r="E845" s="55"/>
      <c r="F845" s="55"/>
      <c r="G845" s="55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</row>
    <row r="846" spans="1:172" ht="15" x14ac:dyDescent="0.3">
      <c r="A846" s="57"/>
      <c r="B846" s="55"/>
      <c r="C846" s="55"/>
      <c r="D846" s="55"/>
      <c r="E846" s="55"/>
      <c r="F846" s="55"/>
      <c r="G846" s="55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</row>
    <row r="847" spans="1:172" ht="15" x14ac:dyDescent="0.3">
      <c r="A847" s="57"/>
      <c r="B847" s="55"/>
      <c r="C847" s="55"/>
      <c r="D847" s="55"/>
      <c r="E847" s="55"/>
      <c r="F847" s="55"/>
      <c r="G847" s="55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</row>
    <row r="848" spans="1:172" ht="15" x14ac:dyDescent="0.3">
      <c r="A848" s="57"/>
      <c r="B848" s="55"/>
      <c r="C848" s="55"/>
      <c r="D848" s="55"/>
      <c r="E848" s="55"/>
      <c r="F848" s="55"/>
      <c r="G848" s="55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</row>
    <row r="849" spans="1:172" ht="15" x14ac:dyDescent="0.3">
      <c r="A849" s="57"/>
      <c r="B849" s="55"/>
      <c r="C849" s="55"/>
      <c r="D849" s="55"/>
      <c r="E849" s="55"/>
      <c r="F849" s="55"/>
      <c r="G849" s="55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</row>
    <row r="850" spans="1:172" ht="15" x14ac:dyDescent="0.3">
      <c r="A850" s="57"/>
      <c r="B850" s="55"/>
      <c r="C850" s="55"/>
      <c r="D850" s="55"/>
      <c r="E850" s="55"/>
      <c r="F850" s="55"/>
      <c r="G850" s="55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</row>
    <row r="851" spans="1:172" ht="15" x14ac:dyDescent="0.3">
      <c r="A851" s="57"/>
      <c r="B851" s="55"/>
      <c r="C851" s="55"/>
      <c r="D851" s="55"/>
      <c r="E851" s="55"/>
      <c r="F851" s="55"/>
      <c r="G851" s="55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</row>
    <row r="852" spans="1:172" ht="15" x14ac:dyDescent="0.3">
      <c r="A852" s="57"/>
      <c r="B852" s="55"/>
      <c r="C852" s="55"/>
      <c r="D852" s="55"/>
      <c r="E852" s="55"/>
      <c r="F852" s="55"/>
      <c r="G852" s="55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</row>
    <row r="853" spans="1:172" ht="15" x14ac:dyDescent="0.3">
      <c r="A853" s="57"/>
      <c r="B853" s="55"/>
      <c r="C853" s="55"/>
      <c r="D853" s="55"/>
      <c r="E853" s="55"/>
      <c r="F853" s="55"/>
      <c r="G853" s="55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</row>
    <row r="854" spans="1:172" ht="15" x14ac:dyDescent="0.3">
      <c r="A854" s="57"/>
      <c r="B854" s="55"/>
      <c r="C854" s="55"/>
      <c r="D854" s="55"/>
      <c r="E854" s="55"/>
      <c r="F854" s="55"/>
      <c r="G854" s="55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</row>
    <row r="855" spans="1:172" ht="15" x14ac:dyDescent="0.3">
      <c r="A855" s="57"/>
      <c r="B855" s="55"/>
      <c r="C855" s="55"/>
      <c r="D855" s="55"/>
      <c r="E855" s="55"/>
      <c r="F855" s="55"/>
      <c r="G855" s="55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</row>
    <row r="856" spans="1:172" ht="15" x14ac:dyDescent="0.3">
      <c r="A856" s="57"/>
      <c r="B856" s="55"/>
      <c r="C856" s="55"/>
      <c r="D856" s="55"/>
      <c r="E856" s="55"/>
      <c r="F856" s="55"/>
      <c r="G856" s="55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</row>
    <row r="857" spans="1:172" ht="15" x14ac:dyDescent="0.3">
      <c r="A857" s="57"/>
      <c r="B857" s="55"/>
      <c r="C857" s="55"/>
      <c r="D857" s="55"/>
      <c r="E857" s="55"/>
      <c r="F857" s="55"/>
      <c r="G857" s="55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</row>
    <row r="858" spans="1:172" ht="15" x14ac:dyDescent="0.3">
      <c r="A858" s="57"/>
      <c r="B858" s="55"/>
      <c r="C858" s="55"/>
      <c r="D858" s="55"/>
      <c r="E858" s="55"/>
      <c r="F858" s="55"/>
      <c r="G858" s="55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</row>
    <row r="859" spans="1:172" ht="15" x14ac:dyDescent="0.3">
      <c r="A859" s="57"/>
      <c r="B859" s="55"/>
      <c r="C859" s="55"/>
      <c r="D859" s="55"/>
      <c r="E859" s="55"/>
      <c r="F859" s="55"/>
      <c r="G859" s="55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</row>
    <row r="860" spans="1:172" ht="15" x14ac:dyDescent="0.3">
      <c r="A860" s="57"/>
      <c r="B860" s="55"/>
      <c r="C860" s="55"/>
      <c r="D860" s="55"/>
      <c r="E860" s="55"/>
      <c r="F860" s="55"/>
      <c r="G860" s="55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</row>
    <row r="861" spans="1:172" ht="15" x14ac:dyDescent="0.3">
      <c r="A861" s="57"/>
      <c r="B861" s="55"/>
      <c r="C861" s="55"/>
      <c r="D861" s="55"/>
      <c r="E861" s="55"/>
      <c r="F861" s="55"/>
      <c r="G861" s="55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</row>
    <row r="862" spans="1:172" ht="15" x14ac:dyDescent="0.3">
      <c r="A862" s="57"/>
      <c r="B862" s="55"/>
      <c r="C862" s="55"/>
      <c r="D862" s="55"/>
      <c r="E862" s="55"/>
      <c r="F862" s="55"/>
      <c r="G862" s="55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</row>
    <row r="863" spans="1:172" ht="15" x14ac:dyDescent="0.3">
      <c r="A863" s="57"/>
      <c r="B863" s="55"/>
      <c r="C863" s="55"/>
      <c r="D863" s="55"/>
      <c r="E863" s="55"/>
      <c r="F863" s="55"/>
      <c r="G863" s="55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</row>
    <row r="864" spans="1:172" ht="15" x14ac:dyDescent="0.3">
      <c r="A864" s="57"/>
      <c r="B864" s="55"/>
      <c r="C864" s="55"/>
      <c r="D864" s="55"/>
      <c r="E864" s="55"/>
      <c r="F864" s="55"/>
      <c r="G864" s="55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</row>
    <row r="865" spans="1:172" ht="15" x14ac:dyDescent="0.3">
      <c r="A865" s="57"/>
      <c r="B865" s="55"/>
      <c r="C865" s="55"/>
      <c r="D865" s="55"/>
      <c r="E865" s="55"/>
      <c r="F865" s="55"/>
      <c r="G865" s="55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</row>
    <row r="866" spans="1:172" ht="15" x14ac:dyDescent="0.3">
      <c r="A866" s="57"/>
      <c r="B866" s="55"/>
      <c r="C866" s="55"/>
      <c r="D866" s="55"/>
      <c r="E866" s="55"/>
      <c r="F866" s="55"/>
      <c r="G866" s="55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</row>
    <row r="867" spans="1:172" ht="15" x14ac:dyDescent="0.3">
      <c r="A867" s="57"/>
      <c r="B867" s="55"/>
      <c r="C867" s="55"/>
      <c r="D867" s="55"/>
      <c r="E867" s="55"/>
      <c r="F867" s="55"/>
      <c r="G867" s="55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</row>
    <row r="868" spans="1:172" ht="15" x14ac:dyDescent="0.3">
      <c r="A868" s="57"/>
      <c r="B868" s="55"/>
      <c r="C868" s="55"/>
      <c r="D868" s="55"/>
      <c r="E868" s="55"/>
      <c r="F868" s="55"/>
      <c r="G868" s="55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</row>
    <row r="869" spans="1:172" ht="15" x14ac:dyDescent="0.3">
      <c r="A869" s="57"/>
      <c r="B869" s="55"/>
      <c r="C869" s="55"/>
      <c r="D869" s="55"/>
      <c r="E869" s="55"/>
      <c r="F869" s="55"/>
      <c r="G869" s="55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</row>
    <row r="870" spans="1:172" ht="15" x14ac:dyDescent="0.3">
      <c r="A870" s="57"/>
      <c r="B870" s="55"/>
      <c r="C870" s="55"/>
      <c r="D870" s="55"/>
      <c r="E870" s="55"/>
      <c r="F870" s="55"/>
      <c r="G870" s="55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</row>
    <row r="871" spans="1:172" ht="15" x14ac:dyDescent="0.3">
      <c r="A871" s="57"/>
      <c r="B871" s="55"/>
      <c r="C871" s="55"/>
      <c r="D871" s="55"/>
      <c r="E871" s="55"/>
      <c r="F871" s="55"/>
      <c r="G871" s="55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</row>
    <row r="872" spans="1:172" ht="15" x14ac:dyDescent="0.3">
      <c r="A872" s="57"/>
      <c r="B872" s="55"/>
      <c r="C872" s="55"/>
      <c r="D872" s="55"/>
      <c r="E872" s="55"/>
      <c r="F872" s="55"/>
      <c r="G872" s="55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</row>
    <row r="873" spans="1:172" ht="15" x14ac:dyDescent="0.3">
      <c r="A873" s="57"/>
      <c r="B873" s="55"/>
      <c r="C873" s="55"/>
      <c r="D873" s="55"/>
      <c r="E873" s="55"/>
      <c r="F873" s="55"/>
      <c r="G873" s="55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</row>
    <row r="874" spans="1:172" ht="15" x14ac:dyDescent="0.3">
      <c r="A874" s="57"/>
      <c r="B874" s="55"/>
      <c r="C874" s="55"/>
      <c r="D874" s="55"/>
      <c r="E874" s="55"/>
      <c r="F874" s="55"/>
      <c r="G874" s="55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</row>
    <row r="875" spans="1:172" ht="15" x14ac:dyDescent="0.3">
      <c r="A875" s="57"/>
      <c r="B875" s="55"/>
      <c r="C875" s="55"/>
      <c r="D875" s="55"/>
      <c r="E875" s="55"/>
      <c r="F875" s="55"/>
      <c r="G875" s="55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</row>
    <row r="876" spans="1:172" ht="15" x14ac:dyDescent="0.3">
      <c r="A876" s="57"/>
      <c r="B876" s="55"/>
      <c r="C876" s="55"/>
      <c r="D876" s="55"/>
      <c r="E876" s="55"/>
      <c r="F876" s="55"/>
      <c r="G876" s="55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</row>
    <row r="877" spans="1:172" ht="15" x14ac:dyDescent="0.3">
      <c r="A877" s="57"/>
      <c r="B877" s="55"/>
      <c r="C877" s="55"/>
      <c r="D877" s="55"/>
      <c r="E877" s="55"/>
      <c r="F877" s="55"/>
      <c r="G877" s="55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</row>
    <row r="878" spans="1:172" ht="15" x14ac:dyDescent="0.3">
      <c r="A878" s="57"/>
      <c r="B878" s="55"/>
      <c r="C878" s="55"/>
      <c r="D878" s="55"/>
      <c r="E878" s="55"/>
      <c r="F878" s="55"/>
      <c r="G878" s="55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</row>
    <row r="879" spans="1:172" ht="15" x14ac:dyDescent="0.3">
      <c r="A879" s="57"/>
      <c r="B879" s="55"/>
      <c r="C879" s="55"/>
      <c r="D879" s="55"/>
      <c r="E879" s="55"/>
      <c r="F879" s="55"/>
      <c r="G879" s="55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</row>
    <row r="880" spans="1:172" ht="15" x14ac:dyDescent="0.3">
      <c r="A880" s="57"/>
      <c r="B880" s="55"/>
      <c r="C880" s="55"/>
      <c r="D880" s="55"/>
      <c r="E880" s="55"/>
      <c r="F880" s="55"/>
      <c r="G880" s="55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</row>
    <row r="881" spans="1:172" ht="15" x14ac:dyDescent="0.3">
      <c r="A881" s="57"/>
      <c r="B881" s="55"/>
      <c r="C881" s="55"/>
      <c r="D881" s="55"/>
      <c r="E881" s="55"/>
      <c r="F881" s="55"/>
      <c r="G881" s="55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</row>
    <row r="882" spans="1:172" ht="15" x14ac:dyDescent="0.3">
      <c r="A882" s="57"/>
      <c r="B882" s="55"/>
      <c r="C882" s="55"/>
      <c r="D882" s="55"/>
      <c r="E882" s="55"/>
      <c r="F882" s="55"/>
      <c r="G882" s="55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</row>
    <row r="883" spans="1:172" ht="15" x14ac:dyDescent="0.3">
      <c r="A883" s="57"/>
      <c r="B883" s="55"/>
      <c r="C883" s="55"/>
      <c r="D883" s="55"/>
      <c r="E883" s="55"/>
      <c r="F883" s="55"/>
      <c r="G883" s="55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</row>
    <row r="884" spans="1:172" ht="15" x14ac:dyDescent="0.3">
      <c r="A884" s="57"/>
      <c r="B884" s="55"/>
      <c r="C884" s="55"/>
      <c r="D884" s="55"/>
      <c r="E884" s="55"/>
      <c r="F884" s="55"/>
      <c r="G884" s="55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</row>
    <row r="885" spans="1:172" ht="15" x14ac:dyDescent="0.3">
      <c r="A885" s="57"/>
      <c r="B885" s="55"/>
      <c r="C885" s="55"/>
      <c r="D885" s="55"/>
      <c r="E885" s="55"/>
      <c r="F885" s="55"/>
      <c r="G885" s="55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</row>
    <row r="886" spans="1:172" ht="15" x14ac:dyDescent="0.3">
      <c r="A886" s="57"/>
      <c r="B886" s="55"/>
      <c r="C886" s="55"/>
      <c r="D886" s="55"/>
      <c r="E886" s="55"/>
      <c r="F886" s="55"/>
      <c r="G886" s="55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</row>
    <row r="887" spans="1:172" ht="15" x14ac:dyDescent="0.3">
      <c r="A887" s="57"/>
      <c r="B887" s="55"/>
      <c r="C887" s="55"/>
      <c r="D887" s="55"/>
      <c r="E887" s="55"/>
      <c r="F887" s="55"/>
      <c r="G887" s="55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</row>
    <row r="888" spans="1:172" ht="15" x14ac:dyDescent="0.3">
      <c r="A888" s="57"/>
      <c r="B888" s="55"/>
      <c r="C888" s="55"/>
      <c r="D888" s="55"/>
      <c r="E888" s="55"/>
      <c r="F888" s="55"/>
      <c r="G888" s="55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</row>
    <row r="889" spans="1:172" ht="15" x14ac:dyDescent="0.3">
      <c r="A889" s="57"/>
      <c r="B889" s="55"/>
      <c r="C889" s="55"/>
      <c r="D889" s="55"/>
      <c r="E889" s="55"/>
      <c r="F889" s="55"/>
      <c r="G889" s="55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</row>
    <row r="890" spans="1:172" ht="15" x14ac:dyDescent="0.3">
      <c r="A890" s="57"/>
      <c r="B890" s="55"/>
      <c r="C890" s="55"/>
      <c r="D890" s="55"/>
      <c r="E890" s="55"/>
      <c r="F890" s="55"/>
      <c r="G890" s="55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</row>
    <row r="891" spans="1:172" ht="15" x14ac:dyDescent="0.3">
      <c r="A891" s="57"/>
      <c r="B891" s="55"/>
      <c r="C891" s="55"/>
      <c r="D891" s="55"/>
      <c r="E891" s="55"/>
      <c r="F891" s="55"/>
      <c r="G891" s="55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</row>
    <row r="892" spans="1:172" ht="15" x14ac:dyDescent="0.3">
      <c r="A892" s="57"/>
      <c r="B892" s="55"/>
      <c r="C892" s="55"/>
      <c r="D892" s="55"/>
      <c r="E892" s="55"/>
      <c r="F892" s="55"/>
      <c r="G892" s="55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</row>
    <row r="893" spans="1:172" ht="15" x14ac:dyDescent="0.3">
      <c r="A893" s="57"/>
      <c r="B893" s="55"/>
      <c r="C893" s="55"/>
      <c r="D893" s="55"/>
      <c r="E893" s="55"/>
      <c r="F893" s="55"/>
      <c r="G893" s="55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</row>
    <row r="894" spans="1:172" ht="15" x14ac:dyDescent="0.3">
      <c r="A894" s="57"/>
      <c r="B894" s="55"/>
      <c r="C894" s="55"/>
      <c r="D894" s="55"/>
      <c r="E894" s="55"/>
      <c r="F894" s="55"/>
      <c r="G894" s="55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</row>
    <row r="895" spans="1:172" ht="15" x14ac:dyDescent="0.3">
      <c r="A895" s="57"/>
      <c r="B895" s="55"/>
      <c r="C895" s="55"/>
      <c r="D895" s="55"/>
      <c r="E895" s="55"/>
      <c r="F895" s="55"/>
      <c r="G895" s="55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</row>
    <row r="896" spans="1:172" ht="15" x14ac:dyDescent="0.3">
      <c r="A896" s="57"/>
      <c r="B896" s="55"/>
      <c r="C896" s="55"/>
      <c r="D896" s="55"/>
      <c r="E896" s="55"/>
      <c r="F896" s="55"/>
      <c r="G896" s="55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</row>
    <row r="897" spans="1:172" ht="15" x14ac:dyDescent="0.3">
      <c r="A897" s="57"/>
      <c r="B897" s="55"/>
      <c r="C897" s="55"/>
      <c r="D897" s="55"/>
      <c r="E897" s="55"/>
      <c r="F897" s="55"/>
      <c r="G897" s="55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</row>
    <row r="898" spans="1:172" ht="15" x14ac:dyDescent="0.3">
      <c r="A898" s="57"/>
      <c r="B898" s="55"/>
      <c r="C898" s="55"/>
      <c r="D898" s="55"/>
      <c r="E898" s="55"/>
      <c r="F898" s="55"/>
      <c r="G898" s="55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</row>
    <row r="899" spans="1:172" ht="15" x14ac:dyDescent="0.3">
      <c r="A899" s="57"/>
      <c r="B899" s="55"/>
      <c r="C899" s="55"/>
      <c r="D899" s="55"/>
      <c r="E899" s="55"/>
      <c r="F899" s="55"/>
      <c r="G899" s="55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</row>
    <row r="900" spans="1:172" ht="15" x14ac:dyDescent="0.3">
      <c r="A900" s="57"/>
      <c r="B900" s="55"/>
      <c r="C900" s="55"/>
      <c r="D900" s="55"/>
      <c r="E900" s="55"/>
      <c r="F900" s="55"/>
      <c r="G900" s="55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</row>
    <row r="901" spans="1:172" ht="15" x14ac:dyDescent="0.3">
      <c r="A901" s="57"/>
      <c r="B901" s="55"/>
      <c r="C901" s="55"/>
      <c r="D901" s="55"/>
      <c r="E901" s="55"/>
      <c r="F901" s="55"/>
      <c r="G901" s="55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</row>
    <row r="902" spans="1:172" ht="15" x14ac:dyDescent="0.3">
      <c r="A902" s="57"/>
      <c r="B902" s="55"/>
      <c r="C902" s="55"/>
      <c r="D902" s="55"/>
      <c r="E902" s="55"/>
      <c r="F902" s="55"/>
      <c r="G902" s="55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</row>
    <row r="903" spans="1:172" ht="15" x14ac:dyDescent="0.3">
      <c r="A903" s="57"/>
      <c r="B903" s="55"/>
      <c r="C903" s="55"/>
      <c r="D903" s="55"/>
      <c r="E903" s="55"/>
      <c r="F903" s="55"/>
      <c r="G903" s="55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</row>
    <row r="904" spans="1:172" ht="15" x14ac:dyDescent="0.3">
      <c r="A904" s="57"/>
      <c r="B904" s="55"/>
      <c r="C904" s="55"/>
      <c r="D904" s="55"/>
      <c r="E904" s="55"/>
      <c r="F904" s="55"/>
      <c r="G904" s="55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</row>
    <row r="905" spans="1:172" ht="15" x14ac:dyDescent="0.3">
      <c r="A905" s="57"/>
      <c r="B905" s="55"/>
      <c r="C905" s="55"/>
      <c r="D905" s="55"/>
      <c r="E905" s="55"/>
      <c r="F905" s="55"/>
      <c r="G905" s="55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</row>
    <row r="906" spans="1:172" ht="15" x14ac:dyDescent="0.3">
      <c r="A906" s="57"/>
      <c r="B906" s="55"/>
      <c r="C906" s="55"/>
      <c r="D906" s="55"/>
      <c r="E906" s="55"/>
      <c r="F906" s="55"/>
      <c r="G906" s="55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</row>
    <row r="907" spans="1:172" ht="15" x14ac:dyDescent="0.3">
      <c r="A907" s="57"/>
      <c r="B907" s="55"/>
      <c r="C907" s="55"/>
      <c r="D907" s="55"/>
      <c r="E907" s="55"/>
      <c r="F907" s="55"/>
      <c r="G907" s="55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</row>
    <row r="908" spans="1:172" ht="15" x14ac:dyDescent="0.3">
      <c r="A908" s="57"/>
      <c r="B908" s="55"/>
      <c r="C908" s="55"/>
      <c r="D908" s="55"/>
      <c r="E908" s="55"/>
      <c r="F908" s="55"/>
      <c r="G908" s="55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</row>
    <row r="909" spans="1:172" ht="15" x14ac:dyDescent="0.3">
      <c r="A909" s="57"/>
      <c r="B909" s="55"/>
      <c r="C909" s="55"/>
      <c r="D909" s="55"/>
      <c r="E909" s="55"/>
      <c r="F909" s="55"/>
      <c r="G909" s="55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</row>
    <row r="910" spans="1:172" ht="15" x14ac:dyDescent="0.3">
      <c r="A910" s="57"/>
      <c r="B910" s="55"/>
      <c r="C910" s="55"/>
      <c r="D910" s="55"/>
      <c r="E910" s="55"/>
      <c r="F910" s="55"/>
      <c r="G910" s="55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</row>
    <row r="911" spans="1:172" ht="15" x14ac:dyDescent="0.3">
      <c r="A911" s="57"/>
      <c r="B911" s="55"/>
      <c r="C911" s="55"/>
      <c r="D911" s="55"/>
      <c r="E911" s="55"/>
      <c r="F911" s="55"/>
      <c r="G911" s="55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</row>
    <row r="912" spans="1:172" ht="15" x14ac:dyDescent="0.3">
      <c r="A912" s="57"/>
      <c r="B912" s="55"/>
      <c r="C912" s="55"/>
      <c r="D912" s="55"/>
      <c r="E912" s="55"/>
      <c r="F912" s="55"/>
      <c r="G912" s="55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</row>
    <row r="913" spans="1:172" ht="15" x14ac:dyDescent="0.3">
      <c r="A913" s="57"/>
      <c r="B913" s="55"/>
      <c r="C913" s="55"/>
      <c r="D913" s="55"/>
      <c r="E913" s="55"/>
      <c r="F913" s="55"/>
      <c r="G913" s="55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</row>
    <row r="914" spans="1:172" ht="15" x14ac:dyDescent="0.3">
      <c r="A914" s="57"/>
      <c r="B914" s="55"/>
      <c r="C914" s="55"/>
      <c r="D914" s="55"/>
      <c r="E914" s="55"/>
      <c r="F914" s="55"/>
      <c r="G914" s="55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</row>
    <row r="915" spans="1:172" ht="15" x14ac:dyDescent="0.3">
      <c r="A915" s="57"/>
      <c r="B915" s="55"/>
      <c r="C915" s="55"/>
      <c r="D915" s="55"/>
      <c r="E915" s="55"/>
      <c r="F915" s="55"/>
      <c r="G915" s="55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</row>
    <row r="916" spans="1:172" ht="15" x14ac:dyDescent="0.3">
      <c r="A916" s="57"/>
      <c r="B916" s="55"/>
      <c r="C916" s="55"/>
      <c r="D916" s="55"/>
      <c r="E916" s="55"/>
      <c r="F916" s="55"/>
      <c r="G916" s="55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</row>
    <row r="917" spans="1:172" ht="15" x14ac:dyDescent="0.3">
      <c r="A917" s="57"/>
      <c r="B917" s="55"/>
      <c r="C917" s="55"/>
      <c r="D917" s="55"/>
      <c r="E917" s="55"/>
      <c r="F917" s="55"/>
      <c r="G917" s="55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</row>
    <row r="918" spans="1:172" ht="15" x14ac:dyDescent="0.3">
      <c r="A918" s="57"/>
      <c r="B918" s="55"/>
      <c r="C918" s="55"/>
      <c r="D918" s="55"/>
      <c r="E918" s="55"/>
      <c r="F918" s="55"/>
      <c r="G918" s="55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</row>
    <row r="919" spans="1:172" ht="15" x14ac:dyDescent="0.3">
      <c r="A919" s="57"/>
      <c r="B919" s="55"/>
      <c r="C919" s="55"/>
      <c r="D919" s="55"/>
      <c r="E919" s="55"/>
      <c r="F919" s="55"/>
      <c r="G919" s="55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</row>
    <row r="920" spans="1:172" ht="15" x14ac:dyDescent="0.3">
      <c r="A920" s="57"/>
      <c r="B920" s="55"/>
      <c r="C920" s="55"/>
      <c r="D920" s="55"/>
      <c r="E920" s="55"/>
      <c r="F920" s="55"/>
      <c r="G920" s="55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</row>
    <row r="921" spans="1:172" ht="15" x14ac:dyDescent="0.3">
      <c r="A921" s="57"/>
      <c r="B921" s="55"/>
      <c r="C921" s="55"/>
      <c r="D921" s="55"/>
      <c r="E921" s="55"/>
      <c r="F921" s="55"/>
      <c r="G921" s="55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</row>
    <row r="922" spans="1:172" ht="15" x14ac:dyDescent="0.3">
      <c r="A922" s="57"/>
      <c r="B922" s="55"/>
      <c r="C922" s="55"/>
      <c r="D922" s="55"/>
      <c r="E922" s="55"/>
      <c r="F922" s="55"/>
      <c r="G922" s="55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</row>
    <row r="923" spans="1:172" ht="15" x14ac:dyDescent="0.3">
      <c r="A923" s="57"/>
      <c r="B923" s="55"/>
      <c r="C923" s="55"/>
      <c r="D923" s="55"/>
      <c r="E923" s="55"/>
      <c r="F923" s="55"/>
      <c r="G923" s="55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</row>
    <row r="924" spans="1:172" ht="15" x14ac:dyDescent="0.3">
      <c r="A924" s="57"/>
      <c r="B924" s="55"/>
      <c r="C924" s="55"/>
      <c r="D924" s="55"/>
      <c r="E924" s="55"/>
      <c r="F924" s="55"/>
      <c r="G924" s="55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</row>
    <row r="925" spans="1:172" ht="15" x14ac:dyDescent="0.3">
      <c r="A925" s="57"/>
      <c r="B925" s="55"/>
      <c r="C925" s="55"/>
      <c r="D925" s="55"/>
      <c r="E925" s="55"/>
      <c r="F925" s="55"/>
      <c r="G925" s="55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</row>
    <row r="926" spans="1:172" ht="15" x14ac:dyDescent="0.3">
      <c r="A926" s="57"/>
      <c r="B926" s="55"/>
      <c r="C926" s="55"/>
      <c r="D926" s="55"/>
      <c r="E926" s="55"/>
      <c r="F926" s="55"/>
      <c r="G926" s="55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</row>
    <row r="927" spans="1:172" ht="15" x14ac:dyDescent="0.3">
      <c r="A927" s="57"/>
      <c r="B927" s="55"/>
      <c r="C927" s="55"/>
      <c r="D927" s="55"/>
      <c r="E927" s="55"/>
      <c r="F927" s="55"/>
      <c r="G927" s="55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</row>
    <row r="928" spans="1:172" ht="15" x14ac:dyDescent="0.3">
      <c r="A928" s="57"/>
      <c r="B928" s="55"/>
      <c r="C928" s="55"/>
      <c r="D928" s="55"/>
      <c r="E928" s="55"/>
      <c r="F928" s="55"/>
      <c r="G928" s="55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</row>
    <row r="929" spans="1:172" ht="15" x14ac:dyDescent="0.3">
      <c r="A929" s="57"/>
      <c r="B929" s="55"/>
      <c r="C929" s="55"/>
      <c r="D929" s="55"/>
      <c r="E929" s="55"/>
      <c r="F929" s="55"/>
      <c r="G929" s="55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</row>
    <row r="930" spans="1:172" ht="15" x14ac:dyDescent="0.3">
      <c r="A930" s="57"/>
      <c r="B930" s="55"/>
      <c r="C930" s="55"/>
      <c r="D930" s="55"/>
      <c r="E930" s="55"/>
      <c r="F930" s="55"/>
      <c r="G930" s="55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</row>
    <row r="931" spans="1:172" ht="15" x14ac:dyDescent="0.3">
      <c r="A931" s="57"/>
      <c r="B931" s="55"/>
      <c r="C931" s="55"/>
      <c r="D931" s="55"/>
      <c r="E931" s="55"/>
      <c r="F931" s="55"/>
      <c r="G931" s="55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</row>
    <row r="932" spans="1:172" ht="15" x14ac:dyDescent="0.3">
      <c r="A932" s="57"/>
      <c r="B932" s="55"/>
      <c r="C932" s="55"/>
      <c r="D932" s="55"/>
      <c r="E932" s="55"/>
      <c r="F932" s="55"/>
      <c r="G932" s="55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</row>
    <row r="933" spans="1:172" ht="15" x14ac:dyDescent="0.3">
      <c r="A933" s="57"/>
      <c r="B933" s="55"/>
      <c r="C933" s="55"/>
      <c r="D933" s="55"/>
      <c r="E933" s="55"/>
      <c r="F933" s="55"/>
      <c r="G933" s="55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</row>
    <row r="934" spans="1:172" ht="15" x14ac:dyDescent="0.3">
      <c r="A934" s="57"/>
      <c r="B934" s="55"/>
      <c r="C934" s="55"/>
      <c r="D934" s="55"/>
      <c r="E934" s="55"/>
      <c r="F934" s="55"/>
      <c r="G934" s="55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</row>
    <row r="935" spans="1:172" ht="15" x14ac:dyDescent="0.3">
      <c r="A935" s="57"/>
      <c r="B935" s="55"/>
      <c r="C935" s="55"/>
      <c r="D935" s="55"/>
      <c r="E935" s="55"/>
      <c r="F935" s="55"/>
      <c r="G935" s="55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</row>
    <row r="936" spans="1:172" ht="15" x14ac:dyDescent="0.3">
      <c r="A936" s="57"/>
      <c r="B936" s="55"/>
      <c r="C936" s="55"/>
      <c r="D936" s="55"/>
      <c r="E936" s="55"/>
      <c r="F936" s="55"/>
      <c r="G936" s="55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</row>
    <row r="937" spans="1:172" ht="15" x14ac:dyDescent="0.3">
      <c r="A937" s="57"/>
      <c r="B937" s="55"/>
      <c r="C937" s="55"/>
      <c r="D937" s="55"/>
      <c r="E937" s="55"/>
      <c r="F937" s="55"/>
      <c r="G937" s="55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</row>
    <row r="938" spans="1:172" ht="15" x14ac:dyDescent="0.3">
      <c r="A938" s="57"/>
      <c r="B938" s="55"/>
      <c r="C938" s="55"/>
      <c r="D938" s="55"/>
      <c r="E938" s="55"/>
      <c r="F938" s="55"/>
      <c r="G938" s="55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</row>
    <row r="939" spans="1:172" ht="15" x14ac:dyDescent="0.3">
      <c r="A939" s="57"/>
      <c r="B939" s="55"/>
      <c r="C939" s="55"/>
      <c r="D939" s="55"/>
      <c r="E939" s="55"/>
      <c r="F939" s="55"/>
      <c r="G939" s="55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</row>
    <row r="940" spans="1:172" ht="15" x14ac:dyDescent="0.3">
      <c r="A940" s="57"/>
      <c r="B940" s="55"/>
      <c r="C940" s="55"/>
      <c r="D940" s="55"/>
      <c r="E940" s="55"/>
      <c r="F940" s="55"/>
      <c r="G940" s="55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</row>
    <row r="941" spans="1:172" ht="15" x14ac:dyDescent="0.3">
      <c r="A941" s="57"/>
      <c r="B941" s="55"/>
      <c r="C941" s="55"/>
      <c r="D941" s="55"/>
      <c r="E941" s="55"/>
      <c r="F941" s="55"/>
      <c r="G941" s="55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</row>
    <row r="942" spans="1:172" ht="15" x14ac:dyDescent="0.3">
      <c r="A942" s="57"/>
      <c r="B942" s="55"/>
      <c r="C942" s="55"/>
      <c r="D942" s="55"/>
      <c r="E942" s="55"/>
      <c r="F942" s="55"/>
      <c r="G942" s="55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</row>
    <row r="943" spans="1:172" ht="15" x14ac:dyDescent="0.3">
      <c r="A943" s="57"/>
      <c r="B943" s="55"/>
      <c r="C943" s="55"/>
      <c r="D943" s="55"/>
      <c r="E943" s="55"/>
      <c r="F943" s="55"/>
      <c r="G943" s="55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</row>
    <row r="944" spans="1:172" ht="15" x14ac:dyDescent="0.3">
      <c r="A944" s="57"/>
      <c r="B944" s="55"/>
      <c r="C944" s="55"/>
      <c r="D944" s="55"/>
      <c r="E944" s="55"/>
      <c r="F944" s="55"/>
      <c r="G944" s="55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</row>
    <row r="945" spans="1:172" ht="15" x14ac:dyDescent="0.3">
      <c r="A945" s="57"/>
      <c r="B945" s="55"/>
      <c r="C945" s="55"/>
      <c r="D945" s="55"/>
      <c r="E945" s="55"/>
      <c r="F945" s="55"/>
      <c r="G945" s="55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</row>
    <row r="946" spans="1:172" ht="15" x14ac:dyDescent="0.3">
      <c r="A946" s="57"/>
      <c r="B946" s="55"/>
      <c r="C946" s="55"/>
      <c r="D946" s="55"/>
      <c r="E946" s="55"/>
      <c r="F946" s="55"/>
      <c r="G946" s="55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</row>
    <row r="947" spans="1:172" ht="15" x14ac:dyDescent="0.3">
      <c r="A947" s="57"/>
      <c r="B947" s="55"/>
      <c r="C947" s="55"/>
      <c r="D947" s="55"/>
      <c r="E947" s="55"/>
      <c r="F947" s="55"/>
      <c r="G947" s="55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</row>
    <row r="948" spans="1:172" ht="15" x14ac:dyDescent="0.3">
      <c r="A948" s="57"/>
      <c r="B948" s="55"/>
      <c r="C948" s="55"/>
      <c r="D948" s="55"/>
      <c r="E948" s="55"/>
      <c r="F948" s="55"/>
      <c r="G948" s="55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</row>
    <row r="949" spans="1:172" ht="15" x14ac:dyDescent="0.3">
      <c r="A949" s="57"/>
      <c r="B949" s="55"/>
      <c r="C949" s="55"/>
      <c r="D949" s="55"/>
      <c r="E949" s="55"/>
      <c r="F949" s="55"/>
      <c r="G949" s="55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</row>
    <row r="950" spans="1:172" ht="15" x14ac:dyDescent="0.3">
      <c r="A950" s="57"/>
      <c r="B950" s="55"/>
      <c r="C950" s="55"/>
      <c r="D950" s="55"/>
      <c r="E950" s="55"/>
      <c r="F950" s="55"/>
      <c r="G950" s="55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</row>
    <row r="951" spans="1:172" ht="15" x14ac:dyDescent="0.3">
      <c r="A951" s="57"/>
      <c r="B951" s="55"/>
      <c r="C951" s="55"/>
      <c r="D951" s="55"/>
      <c r="E951" s="55"/>
      <c r="F951" s="55"/>
      <c r="G951" s="55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</row>
    <row r="952" spans="1:172" ht="15" x14ac:dyDescent="0.3">
      <c r="A952" s="57"/>
      <c r="B952" s="55"/>
      <c r="C952" s="55"/>
      <c r="D952" s="55"/>
      <c r="E952" s="55"/>
      <c r="F952" s="55"/>
      <c r="G952" s="55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</row>
    <row r="953" spans="1:172" ht="15" x14ac:dyDescent="0.3">
      <c r="A953" s="57"/>
      <c r="B953" s="55"/>
      <c r="C953" s="55"/>
      <c r="D953" s="55"/>
      <c r="E953" s="55"/>
      <c r="F953" s="55"/>
      <c r="G953" s="55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</row>
    <row r="954" spans="1:172" ht="15" x14ac:dyDescent="0.3">
      <c r="A954" s="57"/>
      <c r="B954" s="55"/>
      <c r="C954" s="55"/>
      <c r="D954" s="55"/>
      <c r="E954" s="55"/>
      <c r="F954" s="55"/>
      <c r="G954" s="55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</row>
    <row r="955" spans="1:172" ht="15" x14ac:dyDescent="0.3">
      <c r="A955" s="57"/>
      <c r="B955" s="55"/>
      <c r="C955" s="55"/>
      <c r="D955" s="55"/>
      <c r="E955" s="55"/>
      <c r="F955" s="55"/>
      <c r="G955" s="55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</row>
    <row r="956" spans="1:172" ht="15" x14ac:dyDescent="0.3">
      <c r="A956" s="57"/>
      <c r="B956" s="55"/>
      <c r="C956" s="55"/>
      <c r="D956" s="55"/>
      <c r="E956" s="55"/>
      <c r="F956" s="55"/>
      <c r="G956" s="55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</row>
    <row r="957" spans="1:172" ht="15" x14ac:dyDescent="0.3">
      <c r="A957" s="57"/>
      <c r="B957" s="55"/>
      <c r="C957" s="55"/>
      <c r="D957" s="55"/>
      <c r="E957" s="55"/>
      <c r="F957" s="55"/>
      <c r="G957" s="55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</row>
    <row r="958" spans="1:172" ht="15" x14ac:dyDescent="0.3">
      <c r="A958" s="57"/>
      <c r="B958" s="55"/>
      <c r="C958" s="55"/>
      <c r="D958" s="55"/>
      <c r="E958" s="55"/>
      <c r="F958" s="55"/>
      <c r="G958" s="55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</row>
    <row r="959" spans="1:172" ht="15" x14ac:dyDescent="0.3">
      <c r="A959" s="57"/>
      <c r="B959" s="55"/>
      <c r="C959" s="55"/>
      <c r="D959" s="55"/>
      <c r="E959" s="55"/>
      <c r="F959" s="55"/>
      <c r="G959" s="55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</row>
    <row r="960" spans="1:172" ht="15" x14ac:dyDescent="0.3">
      <c r="A960" s="57"/>
      <c r="B960" s="55"/>
      <c r="C960" s="55"/>
      <c r="D960" s="55"/>
      <c r="E960" s="55"/>
      <c r="F960" s="55"/>
      <c r="G960" s="55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</row>
    <row r="961" spans="1:172" ht="15" x14ac:dyDescent="0.3">
      <c r="A961" s="57"/>
      <c r="B961" s="55"/>
      <c r="C961" s="55"/>
      <c r="D961" s="55"/>
      <c r="E961" s="55"/>
      <c r="F961" s="55"/>
      <c r="G961" s="55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</row>
    <row r="962" spans="1:172" ht="15" x14ac:dyDescent="0.3">
      <c r="A962" s="57"/>
      <c r="B962" s="55"/>
      <c r="C962" s="55"/>
      <c r="D962" s="55"/>
      <c r="E962" s="55"/>
      <c r="F962" s="55"/>
      <c r="G962" s="55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</row>
    <row r="963" spans="1:172" ht="15" x14ac:dyDescent="0.3">
      <c r="A963" s="57"/>
      <c r="B963" s="55"/>
      <c r="C963" s="55"/>
      <c r="D963" s="55"/>
      <c r="E963" s="55"/>
      <c r="F963" s="55"/>
      <c r="G963" s="55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</row>
    <row r="964" spans="1:172" ht="15" x14ac:dyDescent="0.3">
      <c r="A964" s="57"/>
      <c r="B964" s="55"/>
      <c r="C964" s="55"/>
      <c r="D964" s="55"/>
      <c r="E964" s="55"/>
      <c r="F964" s="55"/>
      <c r="G964" s="55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</row>
    <row r="965" spans="1:172" ht="15" x14ac:dyDescent="0.3">
      <c r="A965" s="57"/>
      <c r="B965" s="55"/>
      <c r="C965" s="55"/>
      <c r="D965" s="55"/>
      <c r="E965" s="55"/>
      <c r="F965" s="55"/>
      <c r="G965" s="55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</row>
    <row r="966" spans="1:172" ht="15" x14ac:dyDescent="0.3">
      <c r="A966" s="57"/>
      <c r="B966" s="55"/>
      <c r="C966" s="55"/>
      <c r="D966" s="55"/>
      <c r="E966" s="55"/>
      <c r="F966" s="55"/>
      <c r="G966" s="55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</row>
    <row r="967" spans="1:172" ht="15" x14ac:dyDescent="0.3">
      <c r="A967" s="57"/>
      <c r="B967" s="55"/>
      <c r="C967" s="55"/>
      <c r="D967" s="55"/>
      <c r="E967" s="55"/>
      <c r="F967" s="55"/>
      <c r="G967" s="55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</row>
    <row r="968" spans="1:172" ht="15" x14ac:dyDescent="0.3">
      <c r="A968" s="57"/>
      <c r="B968" s="55"/>
      <c r="C968" s="55"/>
      <c r="D968" s="55"/>
      <c r="E968" s="55"/>
      <c r="F968" s="55"/>
      <c r="G968" s="55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</row>
    <row r="969" spans="1:172" ht="15" x14ac:dyDescent="0.3">
      <c r="A969" s="57"/>
      <c r="B969" s="55"/>
      <c r="C969" s="55"/>
      <c r="D969" s="55"/>
      <c r="E969" s="55"/>
      <c r="F969" s="55"/>
      <c r="G969" s="55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</row>
    <row r="970" spans="1:172" ht="15" x14ac:dyDescent="0.3">
      <c r="A970" s="57"/>
      <c r="B970" s="55"/>
      <c r="C970" s="55"/>
      <c r="D970" s="55"/>
      <c r="E970" s="55"/>
      <c r="F970" s="55"/>
      <c r="G970" s="55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</row>
    <row r="971" spans="1:172" ht="15" x14ac:dyDescent="0.3">
      <c r="A971" s="57"/>
      <c r="B971" s="55"/>
      <c r="C971" s="55"/>
      <c r="D971" s="55"/>
      <c r="E971" s="55"/>
      <c r="F971" s="55"/>
      <c r="G971" s="55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</row>
    <row r="972" spans="1:172" ht="15" x14ac:dyDescent="0.3">
      <c r="A972" s="57"/>
      <c r="B972" s="55"/>
      <c r="C972" s="55"/>
      <c r="D972" s="55"/>
      <c r="E972" s="55"/>
      <c r="F972" s="55"/>
      <c r="G972" s="55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</row>
    <row r="973" spans="1:172" ht="15" x14ac:dyDescent="0.3">
      <c r="A973" s="57"/>
      <c r="B973" s="55"/>
      <c r="C973" s="55"/>
      <c r="D973" s="55"/>
      <c r="E973" s="55"/>
      <c r="F973" s="55"/>
      <c r="G973" s="55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</row>
    <row r="974" spans="1:172" ht="15" x14ac:dyDescent="0.3">
      <c r="A974" s="57"/>
      <c r="B974" s="55"/>
      <c r="C974" s="55"/>
      <c r="D974" s="55"/>
      <c r="E974" s="55"/>
      <c r="F974" s="55"/>
      <c r="G974" s="55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</row>
    <row r="975" spans="1:172" ht="15" x14ac:dyDescent="0.3">
      <c r="A975" s="57"/>
      <c r="B975" s="55"/>
      <c r="C975" s="55"/>
      <c r="D975" s="55"/>
      <c r="E975" s="55"/>
      <c r="F975" s="55"/>
      <c r="G975" s="55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</row>
    <row r="976" spans="1:172" ht="15" x14ac:dyDescent="0.3">
      <c r="A976" s="57"/>
      <c r="B976" s="55"/>
      <c r="C976" s="55"/>
      <c r="D976" s="55"/>
      <c r="E976" s="55"/>
      <c r="F976" s="55"/>
      <c r="G976" s="55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</row>
    <row r="977" spans="1:172" ht="15" x14ac:dyDescent="0.3">
      <c r="A977" s="57"/>
      <c r="B977" s="55"/>
      <c r="C977" s="55"/>
      <c r="D977" s="55"/>
      <c r="E977" s="55"/>
      <c r="F977" s="55"/>
      <c r="G977" s="55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</row>
    <row r="978" spans="1:172" ht="15" x14ac:dyDescent="0.3">
      <c r="A978" s="57"/>
      <c r="B978" s="55"/>
      <c r="C978" s="55"/>
      <c r="D978" s="55"/>
      <c r="E978" s="55"/>
      <c r="F978" s="55"/>
      <c r="G978" s="55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</row>
    <row r="979" spans="1:172" ht="15" x14ac:dyDescent="0.3">
      <c r="A979" s="57"/>
      <c r="B979" s="55"/>
      <c r="C979" s="55"/>
      <c r="D979" s="55"/>
      <c r="E979" s="55"/>
      <c r="F979" s="55"/>
      <c r="G979" s="55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</row>
    <row r="980" spans="1:172" ht="15" x14ac:dyDescent="0.3">
      <c r="A980" s="57"/>
      <c r="B980" s="55"/>
      <c r="C980" s="55"/>
      <c r="D980" s="55"/>
      <c r="E980" s="55"/>
      <c r="F980" s="55"/>
      <c r="G980" s="55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</row>
    <row r="981" spans="1:172" ht="15" x14ac:dyDescent="0.3">
      <c r="A981" s="57"/>
      <c r="B981" s="55"/>
      <c r="C981" s="55"/>
      <c r="D981" s="55"/>
      <c r="E981" s="55"/>
      <c r="F981" s="55"/>
      <c r="G981" s="55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</row>
    <row r="982" spans="1:172" ht="15" x14ac:dyDescent="0.3">
      <c r="A982" s="57"/>
      <c r="B982" s="55"/>
      <c r="C982" s="55"/>
      <c r="D982" s="55"/>
      <c r="E982" s="55"/>
      <c r="F982" s="55"/>
      <c r="G982" s="55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</row>
    <row r="983" spans="1:172" ht="15" x14ac:dyDescent="0.3">
      <c r="A983" s="57"/>
      <c r="B983" s="55"/>
      <c r="C983" s="55"/>
      <c r="D983" s="55"/>
      <c r="E983" s="55"/>
      <c r="F983" s="55"/>
      <c r="G983" s="55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</row>
    <row r="984" spans="1:172" ht="15" x14ac:dyDescent="0.3">
      <c r="A984" s="57"/>
      <c r="B984" s="55"/>
      <c r="C984" s="55"/>
      <c r="D984" s="55"/>
      <c r="E984" s="55"/>
      <c r="F984" s="55"/>
      <c r="G984" s="55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</row>
    <row r="985" spans="1:172" ht="15" x14ac:dyDescent="0.3">
      <c r="A985" s="57"/>
      <c r="B985" s="55"/>
      <c r="C985" s="55"/>
      <c r="D985" s="55"/>
      <c r="E985" s="55"/>
      <c r="F985" s="55"/>
      <c r="G985" s="55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</row>
    <row r="986" spans="1:172" ht="15" x14ac:dyDescent="0.3">
      <c r="A986" s="57"/>
      <c r="B986" s="55"/>
      <c r="C986" s="55"/>
      <c r="D986" s="55"/>
      <c r="E986" s="55"/>
      <c r="F986" s="55"/>
      <c r="G986" s="55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</row>
    <row r="987" spans="1:172" ht="15" x14ac:dyDescent="0.3">
      <c r="A987" s="57"/>
      <c r="B987" s="55"/>
      <c r="C987" s="55"/>
      <c r="D987" s="55"/>
      <c r="E987" s="55"/>
      <c r="F987" s="55"/>
      <c r="G987" s="55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</row>
    <row r="988" spans="1:172" ht="15" x14ac:dyDescent="0.3">
      <c r="A988" s="57"/>
      <c r="B988" s="55"/>
      <c r="C988" s="55"/>
      <c r="D988" s="55"/>
      <c r="E988" s="55"/>
      <c r="F988" s="55"/>
      <c r="G988" s="55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</row>
    <row r="989" spans="1:172" ht="15" x14ac:dyDescent="0.3">
      <c r="A989" s="57"/>
      <c r="B989" s="55"/>
      <c r="C989" s="55"/>
      <c r="D989" s="55"/>
      <c r="E989" s="55"/>
      <c r="F989" s="55"/>
      <c r="G989" s="55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</row>
    <row r="990" spans="1:172" ht="15" x14ac:dyDescent="0.3">
      <c r="A990" s="57"/>
      <c r="B990" s="55"/>
      <c r="C990" s="55"/>
      <c r="D990" s="55"/>
      <c r="E990" s="55"/>
      <c r="F990" s="55"/>
      <c r="G990" s="55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</row>
    <row r="991" spans="1:172" ht="15" x14ac:dyDescent="0.3">
      <c r="A991" s="57"/>
      <c r="B991" s="55"/>
      <c r="C991" s="55"/>
      <c r="D991" s="55"/>
      <c r="E991" s="55"/>
      <c r="F991" s="55"/>
      <c r="G991" s="55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</row>
    <row r="992" spans="1:172" ht="15" x14ac:dyDescent="0.3">
      <c r="A992" s="57"/>
      <c r="B992" s="55"/>
      <c r="C992" s="55"/>
      <c r="D992" s="55"/>
      <c r="E992" s="55"/>
      <c r="F992" s="55"/>
      <c r="G992" s="55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</row>
    <row r="993" spans="1:172" ht="15" x14ac:dyDescent="0.3">
      <c r="A993" s="57"/>
      <c r="B993" s="55"/>
      <c r="C993" s="55"/>
      <c r="D993" s="55"/>
      <c r="E993" s="55"/>
      <c r="F993" s="55"/>
      <c r="G993" s="55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</row>
    <row r="994" spans="1:172" ht="15" x14ac:dyDescent="0.3">
      <c r="A994" s="57"/>
      <c r="B994" s="55"/>
      <c r="C994" s="55"/>
      <c r="D994" s="55"/>
      <c r="E994" s="55"/>
      <c r="F994" s="55"/>
      <c r="G994" s="55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</row>
    <row r="995" spans="1:172" ht="15" x14ac:dyDescent="0.3">
      <c r="A995" s="57"/>
      <c r="B995" s="55"/>
      <c r="C995" s="55"/>
      <c r="D995" s="55"/>
      <c r="E995" s="55"/>
      <c r="F995" s="55"/>
      <c r="G995" s="55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</row>
    <row r="996" spans="1:172" ht="15" x14ac:dyDescent="0.3">
      <c r="A996" s="57"/>
      <c r="B996" s="55"/>
      <c r="C996" s="55"/>
      <c r="D996" s="55"/>
      <c r="E996" s="55"/>
      <c r="F996" s="55"/>
      <c r="G996" s="55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</row>
    <row r="997" spans="1:172" ht="15" x14ac:dyDescent="0.3">
      <c r="A997" s="57"/>
      <c r="B997" s="55"/>
      <c r="C997" s="55"/>
      <c r="D997" s="55"/>
      <c r="E997" s="55"/>
      <c r="F997" s="55"/>
      <c r="G997" s="55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</row>
    <row r="998" spans="1:172" ht="15" x14ac:dyDescent="0.3">
      <c r="A998" s="57"/>
      <c r="B998" s="55"/>
      <c r="C998" s="55"/>
      <c r="D998" s="55"/>
      <c r="E998" s="55"/>
      <c r="F998" s="55"/>
      <c r="G998" s="55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</row>
    <row r="999" spans="1:172" ht="15" x14ac:dyDescent="0.3">
      <c r="A999" s="57"/>
      <c r="B999" s="55"/>
      <c r="C999" s="55"/>
      <c r="D999" s="55"/>
      <c r="E999" s="55"/>
      <c r="F999" s="55"/>
      <c r="G999" s="55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</row>
    <row r="1000" spans="1:172" ht="15" x14ac:dyDescent="0.3">
      <c r="A1000" s="57"/>
      <c r="B1000" s="55"/>
      <c r="C1000" s="55"/>
      <c r="D1000" s="55"/>
      <c r="E1000" s="55"/>
      <c r="F1000" s="55"/>
      <c r="G1000" s="55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</row>
    <row r="1001" spans="1:172" ht="15" x14ac:dyDescent="0.3">
      <c r="A1001" s="57"/>
      <c r="B1001" s="55"/>
      <c r="C1001" s="55"/>
      <c r="D1001" s="55"/>
      <c r="E1001" s="55"/>
      <c r="F1001" s="55"/>
      <c r="G1001" s="55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</row>
    <row r="1002" spans="1:172" ht="15" x14ac:dyDescent="0.3">
      <c r="A1002" s="57"/>
      <c r="B1002" s="55"/>
      <c r="C1002" s="55"/>
      <c r="D1002" s="55"/>
      <c r="E1002" s="55"/>
      <c r="F1002" s="55"/>
      <c r="G1002" s="55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</row>
    <row r="1003" spans="1:172" ht="15" x14ac:dyDescent="0.3">
      <c r="A1003" s="57"/>
      <c r="B1003" s="55"/>
      <c r="C1003" s="55"/>
      <c r="D1003" s="55"/>
      <c r="E1003" s="55"/>
      <c r="F1003" s="55"/>
      <c r="G1003" s="55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</row>
    <row r="1004" spans="1:172" ht="15" x14ac:dyDescent="0.3">
      <c r="A1004" s="57"/>
      <c r="B1004" s="55"/>
      <c r="C1004" s="55"/>
      <c r="D1004" s="55"/>
      <c r="E1004" s="55"/>
      <c r="F1004" s="55"/>
      <c r="G1004" s="55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</row>
    <row r="1005" spans="1:172" ht="15" x14ac:dyDescent="0.3">
      <c r="A1005" s="57"/>
      <c r="B1005" s="55"/>
      <c r="C1005" s="55"/>
      <c r="D1005" s="55"/>
      <c r="E1005" s="55"/>
      <c r="F1005" s="55"/>
      <c r="G1005" s="55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</row>
    <row r="1006" spans="1:172" ht="15" x14ac:dyDescent="0.3">
      <c r="A1006" s="57"/>
      <c r="B1006" s="55"/>
      <c r="C1006" s="55"/>
      <c r="D1006" s="55"/>
      <c r="E1006" s="55"/>
      <c r="F1006" s="55"/>
      <c r="G1006" s="55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</row>
    <row r="1007" spans="1:172" ht="15" x14ac:dyDescent="0.3">
      <c r="A1007" s="57"/>
      <c r="B1007" s="55"/>
      <c r="C1007" s="55"/>
      <c r="D1007" s="55"/>
      <c r="E1007" s="55"/>
      <c r="F1007" s="55"/>
      <c r="G1007" s="55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</row>
    <row r="1008" spans="1:172" ht="15" x14ac:dyDescent="0.3">
      <c r="A1008" s="57"/>
      <c r="B1008" s="55"/>
      <c r="C1008" s="55"/>
      <c r="D1008" s="55"/>
      <c r="E1008" s="55"/>
      <c r="F1008" s="55"/>
      <c r="G1008" s="55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</row>
    <row r="1009" spans="1:172" ht="15" x14ac:dyDescent="0.3">
      <c r="A1009" s="57"/>
      <c r="B1009" s="55"/>
      <c r="C1009" s="55"/>
      <c r="D1009" s="55"/>
      <c r="E1009" s="55"/>
      <c r="F1009" s="55"/>
      <c r="G1009" s="55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</row>
    <row r="1010" spans="1:172" ht="15" x14ac:dyDescent="0.3">
      <c r="A1010" s="57"/>
      <c r="B1010" s="55"/>
      <c r="C1010" s="55"/>
      <c r="D1010" s="55"/>
      <c r="E1010" s="55"/>
      <c r="F1010" s="55"/>
      <c r="G1010" s="55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</row>
    <row r="1011" spans="1:172" ht="15" x14ac:dyDescent="0.3">
      <c r="A1011" s="57"/>
      <c r="B1011" s="55"/>
      <c r="C1011" s="55"/>
      <c r="D1011" s="55"/>
      <c r="E1011" s="55"/>
      <c r="F1011" s="55"/>
      <c r="G1011" s="55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</row>
    <row r="1012" spans="1:172" ht="15" x14ac:dyDescent="0.3">
      <c r="A1012" s="57"/>
      <c r="B1012" s="55"/>
      <c r="C1012" s="55"/>
      <c r="D1012" s="55"/>
      <c r="E1012" s="55"/>
      <c r="F1012" s="55"/>
      <c r="G1012" s="55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</row>
    <row r="1013" spans="1:172" ht="15" x14ac:dyDescent="0.3">
      <c r="A1013" s="57"/>
      <c r="B1013" s="55"/>
      <c r="C1013" s="55"/>
      <c r="D1013" s="55"/>
      <c r="E1013" s="55"/>
      <c r="F1013" s="55"/>
      <c r="G1013" s="55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</row>
    <row r="1014" spans="1:172" ht="15" x14ac:dyDescent="0.3">
      <c r="A1014" s="57"/>
      <c r="B1014" s="55"/>
      <c r="C1014" s="55"/>
      <c r="D1014" s="55"/>
      <c r="E1014" s="55"/>
      <c r="F1014" s="55"/>
      <c r="G1014" s="55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</row>
    <row r="1015" spans="1:172" ht="15" x14ac:dyDescent="0.3">
      <c r="A1015" s="57"/>
      <c r="B1015" s="55"/>
      <c r="C1015" s="55"/>
      <c r="D1015" s="55"/>
      <c r="E1015" s="55"/>
      <c r="F1015" s="55"/>
      <c r="G1015" s="55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</row>
    <row r="1016" spans="1:172" ht="15" x14ac:dyDescent="0.3">
      <c r="A1016" s="57"/>
      <c r="B1016" s="55"/>
      <c r="C1016" s="55"/>
      <c r="D1016" s="55"/>
      <c r="E1016" s="55"/>
      <c r="F1016" s="55"/>
      <c r="G1016" s="55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</row>
    <row r="1017" spans="1:172" ht="15" x14ac:dyDescent="0.3">
      <c r="A1017" s="57"/>
      <c r="B1017" s="55"/>
      <c r="C1017" s="55"/>
      <c r="D1017" s="55"/>
      <c r="E1017" s="55"/>
      <c r="F1017" s="55"/>
      <c r="G1017" s="55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</row>
    <row r="1018" spans="1:172" ht="15" x14ac:dyDescent="0.3">
      <c r="A1018" s="57"/>
      <c r="B1018" s="55"/>
      <c r="C1018" s="55"/>
      <c r="D1018" s="55"/>
      <c r="E1018" s="55"/>
      <c r="F1018" s="55"/>
      <c r="G1018" s="55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</row>
    <row r="1019" spans="1:172" ht="15" x14ac:dyDescent="0.3">
      <c r="A1019" s="57"/>
      <c r="B1019" s="55"/>
      <c r="C1019" s="55"/>
      <c r="D1019" s="55"/>
      <c r="E1019" s="55"/>
      <c r="F1019" s="55"/>
      <c r="G1019" s="55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</row>
    <row r="1020" spans="1:172" ht="15" x14ac:dyDescent="0.3">
      <c r="A1020" s="57"/>
      <c r="B1020" s="55"/>
      <c r="C1020" s="55"/>
      <c r="D1020" s="55"/>
      <c r="E1020" s="55"/>
      <c r="F1020" s="55"/>
      <c r="G1020" s="55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</row>
    <row r="1021" spans="1:172" ht="15" x14ac:dyDescent="0.3">
      <c r="A1021" s="57"/>
      <c r="B1021" s="55"/>
      <c r="C1021" s="55"/>
      <c r="D1021" s="55"/>
      <c r="E1021" s="55"/>
      <c r="F1021" s="55"/>
      <c r="G1021" s="55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</row>
    <row r="1022" spans="1:172" ht="15" x14ac:dyDescent="0.3">
      <c r="A1022" s="57"/>
      <c r="B1022" s="55"/>
      <c r="C1022" s="55"/>
      <c r="D1022" s="55"/>
      <c r="E1022" s="55"/>
      <c r="F1022" s="55"/>
      <c r="G1022" s="55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</row>
    <row r="1023" spans="1:172" ht="15" x14ac:dyDescent="0.3">
      <c r="A1023" s="57"/>
      <c r="B1023" s="55"/>
      <c r="C1023" s="55"/>
      <c r="D1023" s="55"/>
      <c r="E1023" s="55"/>
      <c r="F1023" s="55"/>
      <c r="G1023" s="55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</row>
    <row r="1024" spans="1:172" ht="15" x14ac:dyDescent="0.3">
      <c r="A1024" s="57"/>
      <c r="B1024" s="55"/>
      <c r="C1024" s="55"/>
      <c r="D1024" s="55"/>
      <c r="E1024" s="55"/>
      <c r="F1024" s="55"/>
      <c r="G1024" s="55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</row>
    <row r="1025" spans="1:172" ht="15" x14ac:dyDescent="0.3">
      <c r="A1025" s="57"/>
      <c r="B1025" s="55"/>
      <c r="C1025" s="55"/>
      <c r="D1025" s="55"/>
      <c r="E1025" s="55"/>
      <c r="F1025" s="55"/>
      <c r="G1025" s="55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</row>
    <row r="1026" spans="1:172" ht="15" x14ac:dyDescent="0.3">
      <c r="A1026" s="57"/>
      <c r="B1026" s="55"/>
      <c r="C1026" s="55"/>
      <c r="D1026" s="55"/>
      <c r="E1026" s="55"/>
      <c r="F1026" s="55"/>
      <c r="G1026" s="55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</row>
    <row r="1027" spans="1:172" ht="15" x14ac:dyDescent="0.3">
      <c r="A1027" s="57"/>
      <c r="B1027" s="55"/>
      <c r="C1027" s="55"/>
      <c r="D1027" s="55"/>
      <c r="E1027" s="55"/>
      <c r="F1027" s="55"/>
      <c r="G1027" s="55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</row>
    <row r="1028" spans="1:172" ht="15" x14ac:dyDescent="0.3">
      <c r="A1028" s="57"/>
      <c r="B1028" s="55"/>
      <c r="C1028" s="55"/>
      <c r="D1028" s="55"/>
      <c r="E1028" s="55"/>
      <c r="F1028" s="55"/>
      <c r="G1028" s="55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</row>
    <row r="1029" spans="1:172" ht="15" x14ac:dyDescent="0.3">
      <c r="A1029" s="57"/>
      <c r="B1029" s="55"/>
      <c r="C1029" s="55"/>
      <c r="D1029" s="55"/>
      <c r="E1029" s="55"/>
      <c r="F1029" s="55"/>
      <c r="G1029" s="55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</row>
    <row r="1030" spans="1:172" ht="15" x14ac:dyDescent="0.3">
      <c r="A1030" s="57"/>
      <c r="B1030" s="55"/>
      <c r="C1030" s="55"/>
      <c r="D1030" s="55"/>
      <c r="E1030" s="55"/>
      <c r="F1030" s="55"/>
      <c r="G1030" s="55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</row>
    <row r="1031" spans="1:172" ht="15" x14ac:dyDescent="0.3">
      <c r="A1031" s="57"/>
      <c r="B1031" s="55"/>
      <c r="C1031" s="55"/>
      <c r="D1031" s="55"/>
      <c r="E1031" s="55"/>
      <c r="F1031" s="55"/>
      <c r="G1031" s="55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</row>
    <row r="1032" spans="1:172" ht="15" x14ac:dyDescent="0.3">
      <c r="A1032" s="57"/>
      <c r="B1032" s="55"/>
      <c r="C1032" s="55"/>
      <c r="D1032" s="55"/>
      <c r="E1032" s="55"/>
      <c r="F1032" s="55"/>
      <c r="G1032" s="55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</row>
    <row r="1033" spans="1:172" ht="15" x14ac:dyDescent="0.3">
      <c r="A1033" s="57"/>
      <c r="B1033" s="55"/>
      <c r="C1033" s="55"/>
      <c r="D1033" s="55"/>
      <c r="E1033" s="55"/>
      <c r="F1033" s="55"/>
      <c r="G1033" s="55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</row>
    <row r="1034" spans="1:172" ht="15" x14ac:dyDescent="0.3">
      <c r="A1034" s="57"/>
      <c r="B1034" s="55"/>
      <c r="C1034" s="55"/>
      <c r="D1034" s="55"/>
      <c r="E1034" s="55"/>
      <c r="F1034" s="55"/>
      <c r="G1034" s="55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</row>
    <row r="1035" spans="1:172" ht="15" x14ac:dyDescent="0.3">
      <c r="A1035" s="57"/>
      <c r="B1035" s="55"/>
      <c r="C1035" s="55"/>
      <c r="D1035" s="55"/>
      <c r="E1035" s="55"/>
      <c r="F1035" s="55"/>
      <c r="G1035" s="55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</row>
    <row r="1036" spans="1:172" ht="15" x14ac:dyDescent="0.3">
      <c r="A1036" s="57"/>
      <c r="B1036" s="55"/>
      <c r="C1036" s="55"/>
      <c r="D1036" s="55"/>
      <c r="E1036" s="55"/>
      <c r="F1036" s="55"/>
      <c r="G1036" s="55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</row>
    <row r="1037" spans="1:172" ht="15" x14ac:dyDescent="0.3">
      <c r="A1037" s="57"/>
      <c r="B1037" s="55"/>
      <c r="C1037" s="55"/>
      <c r="D1037" s="55"/>
      <c r="E1037" s="55"/>
      <c r="F1037" s="55"/>
      <c r="G1037" s="55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</row>
    <row r="1038" spans="1:172" ht="15" x14ac:dyDescent="0.3">
      <c r="A1038" s="57"/>
      <c r="B1038" s="55"/>
      <c r="C1038" s="55"/>
      <c r="D1038" s="55"/>
      <c r="E1038" s="55"/>
      <c r="F1038" s="55"/>
      <c r="G1038" s="55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</row>
    <row r="1039" spans="1:172" ht="15" x14ac:dyDescent="0.3">
      <c r="A1039" s="57"/>
      <c r="B1039" s="55"/>
      <c r="C1039" s="55"/>
      <c r="D1039" s="55"/>
      <c r="E1039" s="55"/>
      <c r="F1039" s="55"/>
      <c r="G1039" s="55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</row>
    <row r="1040" spans="1:172" ht="15" x14ac:dyDescent="0.3">
      <c r="A1040" s="57"/>
      <c r="B1040" s="55"/>
      <c r="C1040" s="55"/>
      <c r="D1040" s="55"/>
      <c r="E1040" s="55"/>
      <c r="F1040" s="55"/>
      <c r="G1040" s="55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</row>
    <row r="1041" spans="1:172" ht="15" x14ac:dyDescent="0.3">
      <c r="A1041" s="57"/>
      <c r="B1041" s="55"/>
      <c r="C1041" s="55"/>
      <c r="D1041" s="55"/>
      <c r="E1041" s="55"/>
      <c r="F1041" s="55"/>
      <c r="G1041" s="55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</row>
    <row r="1042" spans="1:172" ht="15" x14ac:dyDescent="0.3">
      <c r="A1042" s="57"/>
      <c r="B1042" s="55"/>
      <c r="C1042" s="55"/>
      <c r="D1042" s="55"/>
      <c r="E1042" s="55"/>
      <c r="F1042" s="55"/>
      <c r="G1042" s="55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</row>
    <row r="1043" spans="1:172" ht="15" x14ac:dyDescent="0.3">
      <c r="A1043" s="57"/>
      <c r="B1043" s="55"/>
      <c r="C1043" s="55"/>
      <c r="D1043" s="55"/>
      <c r="E1043" s="55"/>
      <c r="F1043" s="55"/>
      <c r="G1043" s="55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</row>
    <row r="1044" spans="1:172" ht="15" x14ac:dyDescent="0.3">
      <c r="A1044" s="57"/>
      <c r="B1044" s="55"/>
      <c r="C1044" s="55"/>
      <c r="D1044" s="55"/>
      <c r="E1044" s="55"/>
      <c r="F1044" s="55"/>
      <c r="G1044" s="55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</row>
    <row r="1045" spans="1:172" ht="15" x14ac:dyDescent="0.3">
      <c r="A1045" s="57"/>
      <c r="B1045" s="55"/>
      <c r="C1045" s="55"/>
      <c r="D1045" s="55"/>
      <c r="E1045" s="55"/>
      <c r="F1045" s="55"/>
      <c r="G1045" s="55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</row>
    <row r="1046" spans="1:172" ht="15" x14ac:dyDescent="0.3">
      <c r="A1046" s="57"/>
      <c r="B1046" s="55"/>
      <c r="C1046" s="55"/>
      <c r="D1046" s="55"/>
      <c r="E1046" s="55"/>
      <c r="F1046" s="55"/>
      <c r="G1046" s="55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</row>
    <row r="1047" spans="1:172" ht="15" x14ac:dyDescent="0.3">
      <c r="A1047" s="57"/>
      <c r="B1047" s="55"/>
      <c r="C1047" s="55"/>
      <c r="D1047" s="55"/>
      <c r="E1047" s="55"/>
      <c r="F1047" s="55"/>
      <c r="G1047" s="55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</row>
    <row r="1048" spans="1:172" ht="15" x14ac:dyDescent="0.3">
      <c r="A1048" s="57"/>
      <c r="B1048" s="55"/>
      <c r="C1048" s="55"/>
      <c r="D1048" s="55"/>
      <c r="E1048" s="55"/>
      <c r="F1048" s="55"/>
      <c r="G1048" s="55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</row>
    <row r="1049" spans="1:172" ht="15" x14ac:dyDescent="0.3">
      <c r="A1049" s="57"/>
      <c r="B1049" s="55"/>
      <c r="C1049" s="55"/>
      <c r="D1049" s="55"/>
      <c r="E1049" s="55"/>
      <c r="F1049" s="55"/>
      <c r="G1049" s="55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</row>
    <row r="1050" spans="1:172" ht="15" x14ac:dyDescent="0.3">
      <c r="A1050" s="57"/>
      <c r="B1050" s="55"/>
      <c r="C1050" s="55"/>
      <c r="D1050" s="55"/>
      <c r="E1050" s="55"/>
      <c r="F1050" s="55"/>
      <c r="G1050" s="55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</row>
    <row r="1051" spans="1:172" ht="15" x14ac:dyDescent="0.3">
      <c r="A1051" s="57"/>
      <c r="B1051" s="55"/>
      <c r="C1051" s="55"/>
      <c r="D1051" s="55"/>
      <c r="E1051" s="55"/>
      <c r="F1051" s="55"/>
      <c r="G1051" s="55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</row>
    <row r="1052" spans="1:172" ht="15" x14ac:dyDescent="0.3">
      <c r="A1052" s="57"/>
      <c r="B1052" s="55"/>
      <c r="C1052" s="55"/>
      <c r="D1052" s="55"/>
      <c r="E1052" s="55"/>
      <c r="F1052" s="55"/>
      <c r="G1052" s="55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</row>
    <row r="1053" spans="1:172" ht="15" x14ac:dyDescent="0.3">
      <c r="A1053" s="57"/>
      <c r="B1053" s="55"/>
      <c r="C1053" s="55"/>
      <c r="D1053" s="55"/>
      <c r="E1053" s="55"/>
      <c r="F1053" s="55"/>
      <c r="G1053" s="55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</row>
    <row r="1054" spans="1:172" ht="15" x14ac:dyDescent="0.3">
      <c r="A1054" s="57"/>
      <c r="B1054" s="55"/>
      <c r="C1054" s="55"/>
      <c r="D1054" s="55"/>
      <c r="E1054" s="55"/>
      <c r="F1054" s="55"/>
      <c r="G1054" s="55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</row>
    <row r="1055" spans="1:172" ht="15" x14ac:dyDescent="0.3">
      <c r="A1055" s="57"/>
      <c r="B1055" s="55"/>
      <c r="C1055" s="55"/>
      <c r="D1055" s="55"/>
      <c r="E1055" s="55"/>
      <c r="F1055" s="55"/>
      <c r="G1055" s="55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</row>
    <row r="1056" spans="1:172" ht="15" x14ac:dyDescent="0.3">
      <c r="A1056" s="57"/>
      <c r="B1056" s="55"/>
      <c r="C1056" s="55"/>
      <c r="D1056" s="55"/>
      <c r="E1056" s="55"/>
      <c r="F1056" s="55"/>
      <c r="G1056" s="55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</row>
    <row r="1057" spans="1:172" ht="15" x14ac:dyDescent="0.3">
      <c r="A1057" s="57"/>
      <c r="B1057" s="55"/>
      <c r="C1057" s="55"/>
      <c r="D1057" s="55"/>
      <c r="E1057" s="55"/>
      <c r="F1057" s="55"/>
      <c r="G1057" s="55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</row>
    <row r="1058" spans="1:172" ht="15" x14ac:dyDescent="0.3">
      <c r="A1058" s="57"/>
      <c r="B1058" s="55"/>
      <c r="C1058" s="55"/>
      <c r="D1058" s="55"/>
      <c r="E1058" s="55"/>
      <c r="F1058" s="55"/>
      <c r="G1058" s="55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</row>
    <row r="1059" spans="1:172" ht="15" x14ac:dyDescent="0.3">
      <c r="A1059" s="57"/>
      <c r="B1059" s="55"/>
      <c r="C1059" s="55"/>
      <c r="D1059" s="55"/>
      <c r="E1059" s="55"/>
      <c r="F1059" s="55"/>
      <c r="G1059" s="55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</row>
    <row r="1060" spans="1:172" ht="15" x14ac:dyDescent="0.3">
      <c r="A1060" s="57"/>
      <c r="B1060" s="55"/>
      <c r="C1060" s="55"/>
      <c r="D1060" s="55"/>
      <c r="E1060" s="55"/>
      <c r="F1060" s="55"/>
      <c r="G1060" s="55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</row>
    <row r="1061" spans="1:172" ht="15" x14ac:dyDescent="0.3">
      <c r="A1061" s="57"/>
      <c r="B1061" s="55"/>
      <c r="C1061" s="55"/>
      <c r="D1061" s="55"/>
      <c r="E1061" s="55"/>
      <c r="F1061" s="55"/>
      <c r="G1061" s="55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</row>
    <row r="1062" spans="1:172" ht="15" x14ac:dyDescent="0.3">
      <c r="A1062" s="57"/>
      <c r="B1062" s="55"/>
      <c r="C1062" s="55"/>
      <c r="D1062" s="55"/>
      <c r="E1062" s="55"/>
      <c r="F1062" s="55"/>
      <c r="G1062" s="55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</row>
    <row r="1063" spans="1:172" ht="15" x14ac:dyDescent="0.3">
      <c r="A1063" s="57"/>
      <c r="B1063" s="55"/>
      <c r="C1063" s="55"/>
      <c r="D1063" s="55"/>
      <c r="E1063" s="55"/>
      <c r="F1063" s="55"/>
      <c r="G1063" s="55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</row>
    <row r="1064" spans="1:172" ht="15" x14ac:dyDescent="0.3">
      <c r="A1064" s="57"/>
      <c r="B1064" s="55"/>
      <c r="C1064" s="55"/>
      <c r="D1064" s="55"/>
      <c r="E1064" s="55"/>
      <c r="F1064" s="55"/>
      <c r="G1064" s="55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</row>
    <row r="1065" spans="1:172" ht="15" x14ac:dyDescent="0.3">
      <c r="A1065" s="57"/>
      <c r="B1065" s="55"/>
      <c r="C1065" s="55"/>
      <c r="D1065" s="55"/>
      <c r="E1065" s="55"/>
      <c r="F1065" s="55"/>
      <c r="G1065" s="55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</row>
    <row r="1066" spans="1:172" ht="15" x14ac:dyDescent="0.3">
      <c r="A1066" s="57"/>
      <c r="B1066" s="55"/>
      <c r="C1066" s="55"/>
      <c r="D1066" s="55"/>
      <c r="E1066" s="55"/>
      <c r="F1066" s="55"/>
      <c r="G1066" s="55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</row>
    <row r="1067" spans="1:172" ht="15" x14ac:dyDescent="0.3">
      <c r="A1067" s="57"/>
      <c r="B1067" s="55"/>
      <c r="C1067" s="55"/>
      <c r="D1067" s="55"/>
      <c r="E1067" s="55"/>
      <c r="F1067" s="55"/>
      <c r="G1067" s="55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</row>
    <row r="1068" spans="1:172" ht="15" x14ac:dyDescent="0.3">
      <c r="A1068" s="57"/>
      <c r="B1068" s="55"/>
      <c r="C1068" s="55"/>
      <c r="D1068" s="55"/>
      <c r="E1068" s="55"/>
      <c r="F1068" s="55"/>
      <c r="G1068" s="55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</row>
    <row r="1069" spans="1:172" ht="15" x14ac:dyDescent="0.3">
      <c r="A1069" s="57"/>
      <c r="B1069" s="55"/>
      <c r="C1069" s="55"/>
      <c r="D1069" s="55"/>
      <c r="E1069" s="55"/>
      <c r="F1069" s="55"/>
      <c r="G1069" s="55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</row>
    <row r="1070" spans="1:172" ht="15" x14ac:dyDescent="0.3">
      <c r="A1070" s="57"/>
      <c r="B1070" s="55"/>
      <c r="C1070" s="55"/>
      <c r="D1070" s="55"/>
      <c r="E1070" s="55"/>
      <c r="F1070" s="55"/>
      <c r="G1070" s="55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</row>
    <row r="1071" spans="1:172" ht="15" x14ac:dyDescent="0.3">
      <c r="A1071" s="57"/>
      <c r="B1071" s="55"/>
      <c r="C1071" s="55"/>
      <c r="D1071" s="55"/>
      <c r="E1071" s="55"/>
      <c r="F1071" s="55"/>
      <c r="G1071" s="55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</row>
    <row r="1072" spans="1:172" ht="15" x14ac:dyDescent="0.3">
      <c r="A1072" s="57"/>
      <c r="B1072" s="55"/>
      <c r="C1072" s="55"/>
      <c r="D1072" s="55"/>
      <c r="E1072" s="55"/>
      <c r="F1072" s="55"/>
      <c r="G1072" s="55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</row>
    <row r="1073" spans="1:172" ht="15" x14ac:dyDescent="0.3">
      <c r="A1073" s="57"/>
      <c r="B1073" s="55"/>
      <c r="C1073" s="55"/>
      <c r="D1073" s="55"/>
      <c r="E1073" s="55"/>
      <c r="F1073" s="55"/>
      <c r="G1073" s="55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</row>
    <row r="1074" spans="1:172" ht="15" x14ac:dyDescent="0.3">
      <c r="A1074" s="57"/>
      <c r="B1074" s="55"/>
      <c r="C1074" s="55"/>
      <c r="D1074" s="55"/>
      <c r="E1074" s="55"/>
      <c r="F1074" s="55"/>
      <c r="G1074" s="55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</row>
    <row r="1075" spans="1:172" ht="15" x14ac:dyDescent="0.3">
      <c r="A1075" s="57"/>
      <c r="B1075" s="55"/>
      <c r="C1075" s="55"/>
      <c r="D1075" s="55"/>
      <c r="E1075" s="55"/>
      <c r="F1075" s="55"/>
      <c r="G1075" s="55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</row>
    <row r="1076" spans="1:172" ht="15" x14ac:dyDescent="0.3">
      <c r="A1076" s="57"/>
      <c r="B1076" s="55"/>
      <c r="C1076" s="55"/>
      <c r="D1076" s="55"/>
      <c r="E1076" s="55"/>
      <c r="F1076" s="55"/>
      <c r="G1076" s="55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</row>
    <row r="1077" spans="1:172" ht="15" x14ac:dyDescent="0.3">
      <c r="A1077" s="57"/>
      <c r="B1077" s="55"/>
      <c r="C1077" s="55"/>
      <c r="D1077" s="55"/>
      <c r="E1077" s="55"/>
      <c r="F1077" s="55"/>
      <c r="G1077" s="55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</row>
    <row r="1078" spans="1:172" ht="15" x14ac:dyDescent="0.3">
      <c r="A1078" s="57"/>
      <c r="B1078" s="55"/>
      <c r="C1078" s="55"/>
      <c r="D1078" s="55"/>
      <c r="E1078" s="55"/>
      <c r="F1078" s="55"/>
      <c r="G1078" s="55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</row>
    <row r="1079" spans="1:172" ht="15" x14ac:dyDescent="0.3">
      <c r="A1079" s="57"/>
      <c r="B1079" s="55"/>
      <c r="C1079" s="55"/>
      <c r="D1079" s="55"/>
      <c r="E1079" s="55"/>
      <c r="F1079" s="55"/>
      <c r="G1079" s="55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</row>
    <row r="1080" spans="1:172" ht="15" x14ac:dyDescent="0.3">
      <c r="A1080" s="57"/>
      <c r="B1080" s="55"/>
      <c r="C1080" s="55"/>
      <c r="D1080" s="55"/>
      <c r="E1080" s="55"/>
      <c r="F1080" s="55"/>
      <c r="G1080" s="55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</row>
    <row r="1081" spans="1:172" ht="15" x14ac:dyDescent="0.3">
      <c r="A1081" s="57"/>
      <c r="B1081" s="55"/>
      <c r="C1081" s="55"/>
      <c r="D1081" s="55"/>
      <c r="E1081" s="55"/>
      <c r="F1081" s="55"/>
      <c r="G1081" s="55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</row>
    <row r="1082" spans="1:172" ht="15" x14ac:dyDescent="0.3">
      <c r="A1082" s="57"/>
      <c r="B1082" s="55"/>
      <c r="C1082" s="55"/>
      <c r="D1082" s="55"/>
      <c r="E1082" s="55"/>
      <c r="F1082" s="55"/>
      <c r="G1082" s="55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</row>
    <row r="1083" spans="1:172" ht="15" x14ac:dyDescent="0.3">
      <c r="A1083" s="57"/>
      <c r="B1083" s="55"/>
      <c r="C1083" s="55"/>
      <c r="D1083" s="55"/>
      <c r="E1083" s="55"/>
      <c r="F1083" s="55"/>
      <c r="G1083" s="55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</row>
    <row r="1084" spans="1:172" ht="15" x14ac:dyDescent="0.3">
      <c r="A1084" s="57"/>
      <c r="B1084" s="55"/>
      <c r="C1084" s="55"/>
      <c r="D1084" s="55"/>
      <c r="E1084" s="55"/>
      <c r="F1084" s="55"/>
      <c r="G1084" s="55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</row>
    <row r="1085" spans="1:172" ht="15" x14ac:dyDescent="0.3">
      <c r="A1085" s="57"/>
      <c r="B1085" s="55"/>
      <c r="C1085" s="55"/>
      <c r="D1085" s="55"/>
      <c r="E1085" s="55"/>
      <c r="F1085" s="55"/>
      <c r="G1085" s="55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</row>
    <row r="1086" spans="1:172" ht="15" x14ac:dyDescent="0.3">
      <c r="A1086" s="57"/>
      <c r="B1086" s="55"/>
      <c r="C1086" s="55"/>
      <c r="D1086" s="55"/>
      <c r="E1086" s="55"/>
      <c r="F1086" s="55"/>
      <c r="G1086" s="55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</row>
    <row r="1087" spans="1:172" ht="15" x14ac:dyDescent="0.3">
      <c r="A1087" s="57"/>
      <c r="B1087" s="55"/>
      <c r="C1087" s="55"/>
      <c r="D1087" s="55"/>
      <c r="E1087" s="55"/>
      <c r="F1087" s="55"/>
      <c r="G1087" s="55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</row>
    <row r="1088" spans="1:172" ht="15" x14ac:dyDescent="0.3">
      <c r="A1088" s="57"/>
      <c r="B1088" s="55"/>
      <c r="C1088" s="55"/>
      <c r="D1088" s="55"/>
      <c r="E1088" s="55"/>
      <c r="F1088" s="55"/>
      <c r="G1088" s="55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</row>
    <row r="1089" spans="1:172" ht="15" x14ac:dyDescent="0.3">
      <c r="A1089" s="57"/>
      <c r="B1089" s="55"/>
      <c r="C1089" s="55"/>
      <c r="D1089" s="55"/>
      <c r="E1089" s="55"/>
      <c r="F1089" s="55"/>
      <c r="G1089" s="55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</row>
    <row r="1090" spans="1:172" ht="15" x14ac:dyDescent="0.3">
      <c r="A1090" s="57"/>
      <c r="B1090" s="55"/>
      <c r="C1090" s="55"/>
      <c r="D1090" s="55"/>
      <c r="E1090" s="55"/>
      <c r="F1090" s="55"/>
      <c r="G1090" s="55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</row>
    <row r="1091" spans="1:172" ht="15" x14ac:dyDescent="0.3">
      <c r="A1091" s="57"/>
      <c r="B1091" s="55"/>
      <c r="C1091" s="55"/>
      <c r="D1091" s="55"/>
      <c r="E1091" s="55"/>
      <c r="F1091" s="55"/>
      <c r="G1091" s="55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</row>
    <row r="1092" spans="1:172" ht="15" x14ac:dyDescent="0.3">
      <c r="A1092" s="57"/>
      <c r="B1092" s="55"/>
      <c r="C1092" s="55"/>
      <c r="D1092" s="55"/>
      <c r="E1092" s="55"/>
      <c r="F1092" s="55"/>
      <c r="G1092" s="55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</row>
    <row r="1093" spans="1:172" ht="15" x14ac:dyDescent="0.3">
      <c r="A1093" s="57"/>
      <c r="B1093" s="55"/>
      <c r="C1093" s="55"/>
      <c r="D1093" s="55"/>
      <c r="E1093" s="55"/>
      <c r="F1093" s="55"/>
      <c r="G1093" s="55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</row>
    <row r="1094" spans="1:172" ht="15" x14ac:dyDescent="0.3">
      <c r="A1094" s="57"/>
      <c r="B1094" s="55"/>
      <c r="C1094" s="55"/>
      <c r="D1094" s="55"/>
      <c r="E1094" s="55"/>
      <c r="F1094" s="55"/>
      <c r="G1094" s="55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</row>
    <row r="1095" spans="1:172" ht="15" x14ac:dyDescent="0.3">
      <c r="A1095" s="57"/>
      <c r="B1095" s="55"/>
      <c r="C1095" s="55"/>
      <c r="D1095" s="55"/>
      <c r="E1095" s="55"/>
      <c r="F1095" s="55"/>
      <c r="G1095" s="55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</row>
    <row r="1096" spans="1:172" ht="15" x14ac:dyDescent="0.3">
      <c r="A1096" s="57"/>
      <c r="B1096" s="55"/>
      <c r="C1096" s="55"/>
      <c r="D1096" s="55"/>
      <c r="E1096" s="55"/>
      <c r="F1096" s="55"/>
      <c r="G1096" s="55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</row>
    <row r="1097" spans="1:172" ht="15" x14ac:dyDescent="0.3">
      <c r="A1097" s="57"/>
      <c r="B1097" s="55"/>
      <c r="C1097" s="55"/>
      <c r="D1097" s="55"/>
      <c r="E1097" s="55"/>
      <c r="F1097" s="55"/>
      <c r="G1097" s="55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</row>
    <row r="1098" spans="1:172" ht="15" x14ac:dyDescent="0.3">
      <c r="A1098" s="57"/>
      <c r="B1098" s="55"/>
      <c r="C1098" s="55"/>
      <c r="D1098" s="55"/>
      <c r="E1098" s="55"/>
      <c r="F1098" s="55"/>
      <c r="G1098" s="55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</row>
    <row r="1099" spans="1:172" ht="15" x14ac:dyDescent="0.3">
      <c r="A1099" s="57"/>
      <c r="B1099" s="55"/>
      <c r="C1099" s="55"/>
      <c r="D1099" s="55"/>
      <c r="E1099" s="55"/>
      <c r="F1099" s="55"/>
      <c r="G1099" s="55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</row>
    <row r="1100" spans="1:172" ht="15" x14ac:dyDescent="0.3">
      <c r="A1100" s="57"/>
      <c r="B1100" s="55"/>
      <c r="C1100" s="55"/>
      <c r="D1100" s="55"/>
      <c r="E1100" s="55"/>
      <c r="F1100" s="55"/>
      <c r="G1100" s="55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</row>
    <row r="1101" spans="1:172" ht="15" x14ac:dyDescent="0.3">
      <c r="A1101" s="57"/>
      <c r="B1101" s="55"/>
      <c r="C1101" s="55"/>
      <c r="D1101" s="55"/>
      <c r="E1101" s="55"/>
      <c r="F1101" s="55"/>
      <c r="G1101" s="55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</row>
    <row r="1102" spans="1:172" ht="15" x14ac:dyDescent="0.3">
      <c r="A1102" s="57"/>
      <c r="B1102" s="55"/>
      <c r="C1102" s="55"/>
      <c r="D1102" s="55"/>
      <c r="E1102" s="55"/>
      <c r="F1102" s="55"/>
      <c r="G1102" s="55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</row>
    <row r="1103" spans="1:172" ht="15" x14ac:dyDescent="0.3">
      <c r="A1103" s="57"/>
      <c r="B1103" s="55"/>
      <c r="C1103" s="55"/>
      <c r="D1103" s="55"/>
      <c r="E1103" s="55"/>
      <c r="F1103" s="55"/>
      <c r="G1103" s="55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</row>
    <row r="1104" spans="1:172" ht="15" x14ac:dyDescent="0.3">
      <c r="A1104" s="57"/>
      <c r="B1104" s="55"/>
      <c r="C1104" s="55"/>
      <c r="D1104" s="55"/>
      <c r="E1104" s="55"/>
      <c r="F1104" s="55"/>
      <c r="G1104" s="55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</row>
    <row r="1105" spans="1:172" ht="15" x14ac:dyDescent="0.3">
      <c r="A1105" s="57"/>
      <c r="B1105" s="55"/>
      <c r="C1105" s="55"/>
      <c r="D1105" s="55"/>
      <c r="E1105" s="55"/>
      <c r="F1105" s="55"/>
      <c r="G1105" s="55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</row>
    <row r="1106" spans="1:172" ht="15" x14ac:dyDescent="0.3">
      <c r="A1106" s="57"/>
      <c r="B1106" s="55"/>
      <c r="C1106" s="55"/>
      <c r="D1106" s="55"/>
      <c r="E1106" s="55"/>
      <c r="F1106" s="55"/>
      <c r="G1106" s="55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</row>
    <row r="1107" spans="1:172" ht="15" x14ac:dyDescent="0.3">
      <c r="A1107" s="57"/>
      <c r="B1107" s="55"/>
      <c r="C1107" s="55"/>
      <c r="D1107" s="55"/>
      <c r="E1107" s="55"/>
      <c r="F1107" s="55"/>
      <c r="G1107" s="55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</row>
    <row r="1108" spans="1:172" ht="15" x14ac:dyDescent="0.3">
      <c r="A1108" s="57"/>
      <c r="B1108" s="55"/>
      <c r="C1108" s="55"/>
      <c r="D1108" s="55"/>
      <c r="E1108" s="55"/>
      <c r="F1108" s="55"/>
      <c r="G1108" s="55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</row>
    <row r="1109" spans="1:172" ht="15" x14ac:dyDescent="0.3">
      <c r="A1109" s="57"/>
      <c r="B1109" s="55"/>
      <c r="C1109" s="55"/>
      <c r="D1109" s="55"/>
      <c r="E1109" s="55"/>
      <c r="F1109" s="55"/>
      <c r="G1109" s="55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</row>
    <row r="1110" spans="1:172" ht="15" x14ac:dyDescent="0.3">
      <c r="A1110" s="57"/>
      <c r="B1110" s="55"/>
      <c r="C1110" s="55"/>
      <c r="D1110" s="55"/>
      <c r="E1110" s="55"/>
      <c r="F1110" s="55"/>
      <c r="G1110" s="55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</row>
    <row r="1111" spans="1:172" ht="15" x14ac:dyDescent="0.3">
      <c r="A1111" s="57"/>
      <c r="B1111" s="55"/>
      <c r="C1111" s="55"/>
      <c r="D1111" s="55"/>
      <c r="E1111" s="55"/>
      <c r="F1111" s="55"/>
      <c r="G1111" s="55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</row>
    <row r="1112" spans="1:172" ht="15" x14ac:dyDescent="0.3">
      <c r="A1112" s="57"/>
      <c r="B1112" s="55"/>
      <c r="C1112" s="55"/>
      <c r="D1112" s="55"/>
      <c r="E1112" s="55"/>
      <c r="F1112" s="55"/>
      <c r="G1112" s="55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</row>
    <row r="1113" spans="1:172" ht="15" x14ac:dyDescent="0.3">
      <c r="A1113" s="57"/>
      <c r="B1113" s="55"/>
      <c r="C1113" s="55"/>
      <c r="D1113" s="55"/>
      <c r="E1113" s="55"/>
      <c r="F1113" s="55"/>
      <c r="G1113" s="55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</row>
    <row r="1114" spans="1:172" ht="15" x14ac:dyDescent="0.3">
      <c r="A1114" s="57"/>
      <c r="B1114" s="55"/>
      <c r="C1114" s="55"/>
      <c r="D1114" s="55"/>
      <c r="E1114" s="55"/>
      <c r="F1114" s="55"/>
      <c r="G1114" s="55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</row>
    <row r="1115" spans="1:172" ht="15" x14ac:dyDescent="0.3">
      <c r="A1115" s="57"/>
      <c r="B1115" s="55"/>
      <c r="C1115" s="55"/>
      <c r="D1115" s="55"/>
      <c r="E1115" s="55"/>
      <c r="F1115" s="55"/>
      <c r="G1115" s="55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</row>
    <row r="1116" spans="1:172" ht="15" x14ac:dyDescent="0.3">
      <c r="A1116" s="57"/>
      <c r="B1116" s="55"/>
      <c r="C1116" s="55"/>
      <c r="D1116" s="55"/>
      <c r="E1116" s="55"/>
      <c r="F1116" s="55"/>
      <c r="G1116" s="55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</row>
    <row r="1117" spans="1:172" ht="15" x14ac:dyDescent="0.3">
      <c r="A1117" s="57"/>
      <c r="B1117" s="55"/>
      <c r="C1117" s="55"/>
      <c r="D1117" s="55"/>
      <c r="E1117" s="55"/>
      <c r="F1117" s="55"/>
      <c r="G1117" s="55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</row>
    <row r="1118" spans="1:172" ht="15" x14ac:dyDescent="0.3">
      <c r="A1118" s="57"/>
      <c r="B1118" s="55"/>
      <c r="C1118" s="55"/>
      <c r="D1118" s="55"/>
      <c r="E1118" s="55"/>
      <c r="F1118" s="55"/>
      <c r="G1118" s="55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</row>
    <row r="1119" spans="1:172" ht="15" x14ac:dyDescent="0.3">
      <c r="A1119" s="57"/>
      <c r="B1119" s="55"/>
      <c r="C1119" s="55"/>
      <c r="D1119" s="55"/>
      <c r="E1119" s="55"/>
      <c r="F1119" s="55"/>
      <c r="G1119" s="55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</row>
    <row r="1120" spans="1:172" ht="15" x14ac:dyDescent="0.3">
      <c r="A1120" s="57"/>
      <c r="B1120" s="55"/>
      <c r="C1120" s="55"/>
      <c r="D1120" s="55"/>
      <c r="E1120" s="55"/>
      <c r="F1120" s="55"/>
      <c r="G1120" s="55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</row>
    <row r="1121" spans="1:172" ht="15" x14ac:dyDescent="0.3">
      <c r="A1121" s="57"/>
      <c r="B1121" s="55"/>
      <c r="C1121" s="55"/>
      <c r="D1121" s="55"/>
      <c r="E1121" s="55"/>
      <c r="F1121" s="55"/>
      <c r="G1121" s="55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</row>
    <row r="1122" spans="1:172" ht="15" x14ac:dyDescent="0.3">
      <c r="A1122" s="57"/>
      <c r="B1122" s="55"/>
      <c r="C1122" s="55"/>
      <c r="D1122" s="55"/>
      <c r="E1122" s="55"/>
      <c r="F1122" s="55"/>
      <c r="G1122" s="55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</row>
    <row r="1123" spans="1:172" ht="15" x14ac:dyDescent="0.3">
      <c r="A1123" s="57"/>
      <c r="B1123" s="55"/>
      <c r="C1123" s="55"/>
      <c r="D1123" s="55"/>
      <c r="E1123" s="55"/>
      <c r="F1123" s="55"/>
      <c r="G1123" s="55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</row>
    <row r="1124" spans="1:172" ht="15" x14ac:dyDescent="0.3">
      <c r="A1124" s="57"/>
      <c r="B1124" s="55"/>
      <c r="C1124" s="55"/>
      <c r="D1124" s="55"/>
      <c r="E1124" s="55"/>
      <c r="F1124" s="55"/>
      <c r="G1124" s="55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</row>
    <row r="1125" spans="1:172" ht="15" x14ac:dyDescent="0.3">
      <c r="A1125" s="57"/>
      <c r="B1125" s="55"/>
      <c r="C1125" s="55"/>
      <c r="D1125" s="55"/>
      <c r="E1125" s="55"/>
      <c r="F1125" s="55"/>
      <c r="G1125" s="55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</row>
    <row r="1126" spans="1:172" ht="15" x14ac:dyDescent="0.3">
      <c r="A1126" s="57"/>
      <c r="B1126" s="55"/>
      <c r="C1126" s="55"/>
      <c r="D1126" s="55"/>
      <c r="E1126" s="55"/>
      <c r="F1126" s="55"/>
      <c r="G1126" s="55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</row>
    <row r="1127" spans="1:172" ht="15" x14ac:dyDescent="0.3">
      <c r="A1127" s="57"/>
      <c r="B1127" s="55"/>
      <c r="C1127" s="55"/>
      <c r="D1127" s="55"/>
      <c r="E1127" s="55"/>
      <c r="F1127" s="55"/>
      <c r="G1127" s="55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</row>
    <row r="1128" spans="1:172" ht="15" x14ac:dyDescent="0.3">
      <c r="A1128" s="57"/>
      <c r="B1128" s="55"/>
      <c r="C1128" s="55"/>
      <c r="D1128" s="55"/>
      <c r="E1128" s="55"/>
      <c r="F1128" s="55"/>
      <c r="G1128" s="55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</row>
    <row r="1129" spans="1:172" ht="15" x14ac:dyDescent="0.3">
      <c r="A1129" s="57"/>
      <c r="B1129" s="55"/>
      <c r="C1129" s="55"/>
      <c r="D1129" s="55"/>
      <c r="E1129" s="55"/>
      <c r="F1129" s="55"/>
      <c r="G1129" s="55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</row>
    <row r="1130" spans="1:172" ht="15" x14ac:dyDescent="0.3">
      <c r="A1130" s="57"/>
      <c r="B1130" s="55"/>
      <c r="C1130" s="55"/>
      <c r="D1130" s="55"/>
      <c r="E1130" s="55"/>
      <c r="F1130" s="55"/>
      <c r="G1130" s="55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</row>
    <row r="1131" spans="1:172" ht="15" x14ac:dyDescent="0.3">
      <c r="A1131" s="57"/>
      <c r="B1131" s="55"/>
      <c r="C1131" s="55"/>
      <c r="D1131" s="55"/>
      <c r="E1131" s="55"/>
      <c r="F1131" s="55"/>
      <c r="G1131" s="55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</row>
    <row r="1132" spans="1:172" ht="15" x14ac:dyDescent="0.3">
      <c r="A1132" s="57"/>
      <c r="B1132" s="55"/>
      <c r="C1132" s="55"/>
      <c r="D1132" s="55"/>
      <c r="E1132" s="55"/>
      <c r="F1132" s="55"/>
      <c r="G1132" s="55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</row>
    <row r="1133" spans="1:172" ht="15" x14ac:dyDescent="0.3">
      <c r="A1133" s="57"/>
      <c r="B1133" s="55"/>
      <c r="C1133" s="55"/>
      <c r="D1133" s="55"/>
      <c r="E1133" s="55"/>
      <c r="F1133" s="55"/>
      <c r="G1133" s="55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</row>
    <row r="1134" spans="1:172" ht="15" x14ac:dyDescent="0.3">
      <c r="A1134" s="57"/>
      <c r="B1134" s="55"/>
      <c r="C1134" s="55"/>
      <c r="D1134" s="55"/>
      <c r="E1134" s="55"/>
      <c r="F1134" s="55"/>
      <c r="G1134" s="55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</row>
    <row r="1135" spans="1:172" ht="15" x14ac:dyDescent="0.3">
      <c r="A1135" s="57"/>
      <c r="B1135" s="55"/>
      <c r="C1135" s="55"/>
      <c r="D1135" s="55"/>
      <c r="E1135" s="55"/>
      <c r="F1135" s="55"/>
      <c r="G1135" s="55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</row>
    <row r="1136" spans="1:172" ht="15" x14ac:dyDescent="0.3">
      <c r="A1136" s="57"/>
      <c r="B1136" s="55"/>
      <c r="C1136" s="55"/>
      <c r="D1136" s="55"/>
      <c r="E1136" s="55"/>
      <c r="F1136" s="55"/>
      <c r="G1136" s="55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</row>
    <row r="1137" spans="1:172" ht="15" x14ac:dyDescent="0.3">
      <c r="A1137" s="57"/>
      <c r="B1137" s="55"/>
      <c r="C1137" s="55"/>
      <c r="D1137" s="55"/>
      <c r="E1137" s="55"/>
      <c r="F1137" s="55"/>
      <c r="G1137" s="55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</row>
    <row r="1138" spans="1:172" ht="15" x14ac:dyDescent="0.3">
      <c r="A1138" s="57"/>
      <c r="B1138" s="55"/>
      <c r="C1138" s="55"/>
      <c r="D1138" s="55"/>
      <c r="E1138" s="55"/>
      <c r="F1138" s="55"/>
      <c r="G1138" s="55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</row>
    <row r="1139" spans="1:172" ht="15" x14ac:dyDescent="0.3">
      <c r="A1139" s="57"/>
      <c r="B1139" s="55"/>
      <c r="C1139" s="55"/>
      <c r="D1139" s="55"/>
      <c r="E1139" s="55"/>
      <c r="F1139" s="55"/>
      <c r="G1139" s="55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</row>
    <row r="1140" spans="1:172" ht="15" x14ac:dyDescent="0.3">
      <c r="A1140" s="57"/>
      <c r="B1140" s="55"/>
      <c r="C1140" s="55"/>
      <c r="D1140" s="55"/>
      <c r="E1140" s="55"/>
      <c r="F1140" s="55"/>
      <c r="G1140" s="55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</row>
    <row r="1141" spans="1:172" ht="15" x14ac:dyDescent="0.3">
      <c r="A1141" s="57"/>
      <c r="B1141" s="55"/>
      <c r="C1141" s="55"/>
      <c r="D1141" s="55"/>
      <c r="E1141" s="55"/>
      <c r="F1141" s="55"/>
      <c r="G1141" s="55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</row>
    <row r="1142" spans="1:172" ht="15" x14ac:dyDescent="0.3">
      <c r="A1142" s="57"/>
      <c r="B1142" s="55"/>
      <c r="C1142" s="55"/>
      <c r="D1142" s="55"/>
      <c r="E1142" s="55"/>
      <c r="F1142" s="55"/>
      <c r="G1142" s="55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</row>
    <row r="1143" spans="1:172" ht="15" x14ac:dyDescent="0.3">
      <c r="A1143" s="57"/>
      <c r="B1143" s="55"/>
      <c r="C1143" s="55"/>
      <c r="D1143" s="55"/>
      <c r="E1143" s="55"/>
      <c r="F1143" s="55"/>
      <c r="G1143" s="55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</row>
    <row r="1144" spans="1:172" ht="15" x14ac:dyDescent="0.3">
      <c r="A1144" s="57"/>
      <c r="B1144" s="55"/>
      <c r="C1144" s="55"/>
      <c r="D1144" s="55"/>
      <c r="E1144" s="55"/>
      <c r="F1144" s="55"/>
      <c r="G1144" s="55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</row>
    <row r="1145" spans="1:172" ht="15" x14ac:dyDescent="0.3">
      <c r="A1145" s="57"/>
      <c r="B1145" s="55"/>
      <c r="C1145" s="55"/>
      <c r="D1145" s="55"/>
      <c r="E1145" s="55"/>
      <c r="F1145" s="55"/>
      <c r="G1145" s="55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</row>
    <row r="1146" spans="1:172" ht="15" x14ac:dyDescent="0.3">
      <c r="A1146" s="57"/>
      <c r="B1146" s="55"/>
      <c r="C1146" s="55"/>
      <c r="D1146" s="55"/>
      <c r="E1146" s="55"/>
      <c r="F1146" s="55"/>
      <c r="G1146" s="55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</row>
    <row r="1147" spans="1:172" ht="15" x14ac:dyDescent="0.3">
      <c r="A1147" s="57"/>
      <c r="B1147" s="55"/>
      <c r="C1147" s="55"/>
      <c r="D1147" s="55"/>
      <c r="E1147" s="55"/>
      <c r="F1147" s="55"/>
      <c r="G1147" s="55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</row>
    <row r="1148" spans="1:172" ht="15" x14ac:dyDescent="0.3">
      <c r="A1148" s="57"/>
      <c r="B1148" s="55"/>
      <c r="C1148" s="55"/>
      <c r="D1148" s="55"/>
      <c r="E1148" s="55"/>
      <c r="F1148" s="55"/>
      <c r="G1148" s="55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</row>
    <row r="1149" spans="1:172" ht="15" x14ac:dyDescent="0.3">
      <c r="A1149" s="57"/>
      <c r="B1149" s="55"/>
      <c r="C1149" s="55"/>
      <c r="D1149" s="55"/>
      <c r="E1149" s="55"/>
      <c r="F1149" s="55"/>
      <c r="G1149" s="55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</row>
    <row r="1150" spans="1:172" ht="15" x14ac:dyDescent="0.3">
      <c r="A1150" s="57"/>
      <c r="B1150" s="55"/>
      <c r="C1150" s="55"/>
      <c r="D1150" s="55"/>
      <c r="E1150" s="55"/>
      <c r="F1150" s="55"/>
      <c r="G1150" s="55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</row>
    <row r="1151" spans="1:172" ht="15" x14ac:dyDescent="0.3">
      <c r="A1151" s="57"/>
      <c r="B1151" s="55"/>
      <c r="C1151" s="55"/>
      <c r="D1151" s="55"/>
      <c r="E1151" s="55"/>
      <c r="F1151" s="55"/>
      <c r="G1151" s="55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</row>
    <row r="1152" spans="1:172" ht="15" x14ac:dyDescent="0.3">
      <c r="A1152" s="57"/>
      <c r="B1152" s="55"/>
      <c r="C1152" s="55"/>
      <c r="D1152" s="55"/>
      <c r="E1152" s="55"/>
      <c r="F1152" s="55"/>
      <c r="G1152" s="55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</row>
    <row r="1153" spans="1:172" ht="15" x14ac:dyDescent="0.3">
      <c r="A1153" s="57"/>
      <c r="B1153" s="55"/>
      <c r="C1153" s="55"/>
      <c r="D1153" s="55"/>
      <c r="E1153" s="55"/>
      <c r="F1153" s="55"/>
      <c r="G1153" s="55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</row>
    <row r="1154" spans="1:172" ht="15" x14ac:dyDescent="0.3">
      <c r="A1154" s="57"/>
      <c r="B1154" s="55"/>
      <c r="C1154" s="55"/>
      <c r="D1154" s="55"/>
      <c r="E1154" s="55"/>
      <c r="F1154" s="55"/>
      <c r="G1154" s="55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</row>
    <row r="1155" spans="1:172" ht="15" x14ac:dyDescent="0.3">
      <c r="A1155" s="57"/>
      <c r="B1155" s="55"/>
      <c r="C1155" s="55"/>
      <c r="D1155" s="55"/>
      <c r="E1155" s="55"/>
      <c r="F1155" s="55"/>
      <c r="G1155" s="55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</row>
    <row r="1156" spans="1:172" ht="15" x14ac:dyDescent="0.3">
      <c r="A1156" s="57"/>
      <c r="B1156" s="55"/>
      <c r="C1156" s="55"/>
      <c r="D1156" s="55"/>
      <c r="E1156" s="55"/>
      <c r="F1156" s="55"/>
      <c r="G1156" s="55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</row>
    <row r="1157" spans="1:172" ht="15" x14ac:dyDescent="0.3">
      <c r="A1157" s="57"/>
      <c r="B1157" s="55"/>
      <c r="C1157" s="55"/>
      <c r="D1157" s="55"/>
      <c r="E1157" s="55"/>
      <c r="F1157" s="55"/>
      <c r="G1157" s="55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</row>
    <row r="1158" spans="1:172" ht="15" x14ac:dyDescent="0.3">
      <c r="A1158" s="57"/>
      <c r="B1158" s="55"/>
      <c r="C1158" s="55"/>
      <c r="D1158" s="55"/>
      <c r="E1158" s="55"/>
      <c r="F1158" s="55"/>
      <c r="G1158" s="55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</row>
    <row r="1159" spans="1:172" ht="15" x14ac:dyDescent="0.3">
      <c r="A1159" s="57"/>
      <c r="B1159" s="55"/>
      <c r="C1159" s="55"/>
      <c r="D1159" s="55"/>
      <c r="E1159" s="55"/>
      <c r="F1159" s="55"/>
      <c r="G1159" s="55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</row>
    <row r="1160" spans="1:172" ht="15" x14ac:dyDescent="0.3">
      <c r="A1160" s="57"/>
      <c r="B1160" s="55"/>
      <c r="C1160" s="55"/>
      <c r="D1160" s="55"/>
      <c r="E1160" s="55"/>
      <c r="F1160" s="55"/>
      <c r="G1160" s="55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</row>
    <row r="1161" spans="1:172" ht="15" x14ac:dyDescent="0.3">
      <c r="A1161" s="56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</row>
    <row r="1162" spans="1:172" ht="15" x14ac:dyDescent="0.3">
      <c r="A1162" s="56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</row>
    <row r="1163" spans="1:172" ht="15" x14ac:dyDescent="0.3">
      <c r="A1163" s="56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</row>
    <row r="1164" spans="1:172" ht="15" x14ac:dyDescent="0.3">
      <c r="A1164" s="56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</row>
    <row r="1165" spans="1:172" ht="15" x14ac:dyDescent="0.3">
      <c r="A1165" s="56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</row>
    <row r="1166" spans="1:172" ht="15" x14ac:dyDescent="0.3">
      <c r="A1166" s="56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</row>
    <row r="1167" spans="1:172" ht="15" x14ac:dyDescent="0.3">
      <c r="A1167" s="56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</row>
    <row r="1168" spans="1:172" ht="15" x14ac:dyDescent="0.3">
      <c r="A1168" s="56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</row>
    <row r="1169" spans="1:172" ht="15" x14ac:dyDescent="0.3">
      <c r="A1169" s="56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</row>
    <row r="1170" spans="1:172" ht="15" x14ac:dyDescent="0.3">
      <c r="A1170" s="56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</row>
    <row r="1171" spans="1:172" ht="15" x14ac:dyDescent="0.3">
      <c r="A1171" s="56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</row>
    <row r="1172" spans="1:172" ht="15" x14ac:dyDescent="0.3">
      <c r="A1172" s="56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</row>
    <row r="1173" spans="1:172" ht="15" x14ac:dyDescent="0.3">
      <c r="A1173" s="56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</row>
    <row r="1174" spans="1:172" ht="15" x14ac:dyDescent="0.3">
      <c r="A1174" s="56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</row>
    <row r="1175" spans="1:172" ht="15" x14ac:dyDescent="0.3">
      <c r="A1175" s="56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</row>
    <row r="1176" spans="1:172" ht="15" x14ac:dyDescent="0.3">
      <c r="A1176" s="56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</row>
    <row r="1177" spans="1:172" ht="15" x14ac:dyDescent="0.3">
      <c r="A1177" s="56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</row>
    <row r="1178" spans="1:172" ht="15" x14ac:dyDescent="0.3">
      <c r="A1178" s="56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</row>
    <row r="1179" spans="1:172" ht="15" x14ac:dyDescent="0.3">
      <c r="A1179" s="56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</row>
    <row r="1180" spans="1:172" ht="15" x14ac:dyDescent="0.3">
      <c r="A1180" s="56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</row>
    <row r="1181" spans="1:172" ht="15" x14ac:dyDescent="0.3">
      <c r="A1181" s="56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</row>
    <row r="1182" spans="1:172" ht="15" x14ac:dyDescent="0.3">
      <c r="A1182" s="56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</row>
    <row r="1183" spans="1:172" ht="15" x14ac:dyDescent="0.3">
      <c r="A1183" s="56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</row>
    <row r="1184" spans="1:172" ht="15" x14ac:dyDescent="0.3">
      <c r="A1184" s="56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</row>
    <row r="1185" spans="1:172" ht="15" x14ac:dyDescent="0.3">
      <c r="A1185" s="56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</row>
    <row r="1186" spans="1:172" ht="15" x14ac:dyDescent="0.3">
      <c r="A1186" s="56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</row>
    <row r="1187" spans="1:172" ht="15" x14ac:dyDescent="0.3">
      <c r="A1187" s="56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</row>
    <row r="1188" spans="1:172" ht="15" x14ac:dyDescent="0.3">
      <c r="A1188" s="56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</row>
    <row r="1189" spans="1:172" ht="15" x14ac:dyDescent="0.3">
      <c r="A1189" s="56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</row>
    <row r="1190" spans="1:172" ht="15" x14ac:dyDescent="0.3">
      <c r="A1190" s="56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</row>
    <row r="1191" spans="1:172" ht="15" x14ac:dyDescent="0.3">
      <c r="A1191" s="56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</row>
    <row r="1192" spans="1:172" ht="15" x14ac:dyDescent="0.3">
      <c r="A1192" s="56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</row>
    <row r="1193" spans="1:172" ht="15" x14ac:dyDescent="0.3">
      <c r="A1193" s="56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</row>
    <row r="1194" spans="1:172" ht="15" x14ac:dyDescent="0.3">
      <c r="A1194" s="56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</row>
    <row r="1195" spans="1:172" ht="15" x14ac:dyDescent="0.3">
      <c r="A1195" s="56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</row>
    <row r="1196" spans="1:172" ht="15" x14ac:dyDescent="0.3">
      <c r="A1196" s="56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</row>
    <row r="1197" spans="1:172" ht="15" x14ac:dyDescent="0.3">
      <c r="A1197" s="56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</row>
    <row r="1198" spans="1:172" ht="15" x14ac:dyDescent="0.3">
      <c r="A1198" s="56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</row>
    <row r="1199" spans="1:172" ht="15" x14ac:dyDescent="0.3">
      <c r="A1199" s="56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</row>
    <row r="1200" spans="1:172" ht="15" x14ac:dyDescent="0.3">
      <c r="A1200" s="56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</row>
    <row r="1201" spans="1:172" ht="15" x14ac:dyDescent="0.3">
      <c r="A1201" s="56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</row>
    <row r="1202" spans="1:172" ht="15" x14ac:dyDescent="0.3">
      <c r="A1202" s="56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</row>
    <row r="1203" spans="1:172" ht="15" x14ac:dyDescent="0.3">
      <c r="A1203" s="56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</row>
    <row r="1204" spans="1:172" ht="15" x14ac:dyDescent="0.3">
      <c r="A1204" s="56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</row>
    <row r="1205" spans="1:172" ht="15" x14ac:dyDescent="0.3">
      <c r="A1205" s="56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</row>
    <row r="1206" spans="1:172" ht="15" x14ac:dyDescent="0.3">
      <c r="A1206" s="56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</row>
    <row r="1207" spans="1:172" ht="15" x14ac:dyDescent="0.3">
      <c r="A1207" s="56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</row>
    <row r="1208" spans="1:172" ht="15" x14ac:dyDescent="0.3">
      <c r="A1208" s="56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</row>
    <row r="1209" spans="1:172" ht="15" x14ac:dyDescent="0.3">
      <c r="A1209" s="56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</row>
    <row r="1210" spans="1:172" ht="15" x14ac:dyDescent="0.3">
      <c r="A1210" s="56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</row>
    <row r="1211" spans="1:172" ht="15" x14ac:dyDescent="0.3">
      <c r="A1211" s="56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</row>
    <row r="1212" spans="1:172" ht="15" x14ac:dyDescent="0.3">
      <c r="A1212" s="56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</row>
    <row r="1213" spans="1:172" ht="15" x14ac:dyDescent="0.3">
      <c r="A1213" s="56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</row>
    <row r="1214" spans="1:172" ht="15" x14ac:dyDescent="0.3">
      <c r="A1214" s="56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</row>
    <row r="1215" spans="1:172" ht="15" x14ac:dyDescent="0.3">
      <c r="A1215" s="56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</row>
    <row r="1216" spans="1:172" ht="15" x14ac:dyDescent="0.3">
      <c r="A1216" s="56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</row>
    <row r="1217" spans="1:172" ht="15" x14ac:dyDescent="0.3">
      <c r="A1217" s="56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</row>
    <row r="1218" spans="1:172" ht="15" x14ac:dyDescent="0.3">
      <c r="A1218" s="56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</row>
    <row r="1219" spans="1:172" ht="15" x14ac:dyDescent="0.3">
      <c r="A1219" s="56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</row>
    <row r="1220" spans="1:172" ht="15" x14ac:dyDescent="0.3">
      <c r="A1220" s="56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</row>
    <row r="1221" spans="1:172" ht="15" x14ac:dyDescent="0.3">
      <c r="A1221" s="56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</row>
    <row r="1222" spans="1:172" ht="15" x14ac:dyDescent="0.3">
      <c r="A1222" s="56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</row>
    <row r="1223" spans="1:172" ht="15" x14ac:dyDescent="0.3">
      <c r="A1223" s="56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</row>
    <row r="1224" spans="1:172" ht="15" x14ac:dyDescent="0.3">
      <c r="A1224" s="56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</row>
    <row r="1225" spans="1:172" ht="15" x14ac:dyDescent="0.3">
      <c r="A1225" s="56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</row>
    <row r="1226" spans="1:172" ht="15" x14ac:dyDescent="0.3">
      <c r="A1226" s="56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</row>
    <row r="1227" spans="1:172" ht="15" x14ac:dyDescent="0.3">
      <c r="A1227" s="56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</row>
    <row r="1228" spans="1:172" ht="15" x14ac:dyDescent="0.3">
      <c r="A1228" s="56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</row>
    <row r="1229" spans="1:172" ht="15" x14ac:dyDescent="0.3">
      <c r="A1229" s="56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</row>
    <row r="1230" spans="1:172" ht="15" x14ac:dyDescent="0.3">
      <c r="A1230" s="56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</row>
    <row r="1231" spans="1:172" ht="15" x14ac:dyDescent="0.3">
      <c r="A1231" s="56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</row>
    <row r="1232" spans="1:172" ht="15" x14ac:dyDescent="0.3">
      <c r="A1232" s="56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</row>
    <row r="1233" spans="1:172" ht="15" x14ac:dyDescent="0.3">
      <c r="A1233" s="56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</row>
    <row r="1234" spans="1:172" ht="15" x14ac:dyDescent="0.3">
      <c r="A1234" s="56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</row>
    <row r="1235" spans="1:172" ht="15" x14ac:dyDescent="0.3">
      <c r="A1235" s="56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</row>
    <row r="1236" spans="1:172" ht="15" x14ac:dyDescent="0.3">
      <c r="A1236" s="56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</row>
    <row r="1237" spans="1:172" ht="15" x14ac:dyDescent="0.3">
      <c r="A1237" s="56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</row>
    <row r="1238" spans="1:172" ht="15" x14ac:dyDescent="0.3">
      <c r="A1238" s="56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</row>
    <row r="1239" spans="1:172" ht="15" x14ac:dyDescent="0.3">
      <c r="A1239" s="56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</row>
    <row r="1240" spans="1:172" ht="15" x14ac:dyDescent="0.3">
      <c r="A1240" s="56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</row>
    <row r="1241" spans="1:172" ht="15" x14ac:dyDescent="0.3">
      <c r="A1241" s="56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</row>
    <row r="1242" spans="1:172" ht="15" x14ac:dyDescent="0.3">
      <c r="A1242" s="56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</row>
    <row r="1243" spans="1:172" ht="15" x14ac:dyDescent="0.3">
      <c r="A1243" s="56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</row>
    <row r="1244" spans="1:172" ht="15" x14ac:dyDescent="0.3">
      <c r="A1244" s="56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</row>
    <row r="1245" spans="1:172" ht="15" x14ac:dyDescent="0.3">
      <c r="A1245" s="56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</row>
    <row r="1246" spans="1:172" ht="15" x14ac:dyDescent="0.3">
      <c r="A1246" s="56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</row>
    <row r="1247" spans="1:172" ht="15" x14ac:dyDescent="0.3">
      <c r="A1247" s="56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</row>
    <row r="1248" spans="1:172" ht="15" x14ac:dyDescent="0.3">
      <c r="A1248" s="56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</row>
    <row r="1249" spans="1:172" ht="15" x14ac:dyDescent="0.3">
      <c r="A1249" s="56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</row>
    <row r="1250" spans="1:172" ht="15" x14ac:dyDescent="0.3">
      <c r="A1250" s="56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</row>
    <row r="1251" spans="1:172" ht="15" x14ac:dyDescent="0.3">
      <c r="A1251" s="56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</row>
    <row r="1252" spans="1:172" ht="15" x14ac:dyDescent="0.3">
      <c r="A1252" s="56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</row>
    <row r="1253" spans="1:172" ht="15" x14ac:dyDescent="0.3">
      <c r="A1253" s="56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</row>
    <row r="1254" spans="1:172" ht="15" x14ac:dyDescent="0.3">
      <c r="A1254" s="56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</row>
    <row r="1255" spans="1:172" ht="15" x14ac:dyDescent="0.3">
      <c r="A1255" s="56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</row>
    <row r="1256" spans="1:172" ht="15" x14ac:dyDescent="0.3">
      <c r="A1256" s="56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</row>
    <row r="1257" spans="1:172" ht="15" x14ac:dyDescent="0.3">
      <c r="A1257" s="56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</row>
    <row r="1258" spans="1:172" ht="15" x14ac:dyDescent="0.3">
      <c r="A1258" s="56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</row>
    <row r="1259" spans="1:172" ht="15" x14ac:dyDescent="0.3">
      <c r="A1259" s="56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</row>
    <row r="1260" spans="1:172" ht="15" x14ac:dyDescent="0.3">
      <c r="A1260" s="56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</row>
    <row r="1261" spans="1:172" ht="15" x14ac:dyDescent="0.3">
      <c r="A1261" s="56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</row>
    <row r="1262" spans="1:172" ht="15" x14ac:dyDescent="0.3">
      <c r="A1262" s="56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</row>
    <row r="1263" spans="1:172" ht="15" x14ac:dyDescent="0.3">
      <c r="A1263" s="56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</row>
    <row r="1264" spans="1:172" ht="15" x14ac:dyDescent="0.3">
      <c r="A1264" s="56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</row>
    <row r="1265" spans="1:172" ht="15" x14ac:dyDescent="0.3">
      <c r="A1265" s="56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</row>
    <row r="1266" spans="1:172" ht="15" x14ac:dyDescent="0.3">
      <c r="A1266" s="56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</row>
    <row r="1267" spans="1:172" ht="15" x14ac:dyDescent="0.3">
      <c r="A1267" s="56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</row>
    <row r="1268" spans="1:172" ht="15" x14ac:dyDescent="0.3">
      <c r="A1268" s="56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</row>
    <row r="1269" spans="1:172" ht="15" x14ac:dyDescent="0.3">
      <c r="A1269" s="56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</row>
    <row r="1270" spans="1:172" ht="15" x14ac:dyDescent="0.3">
      <c r="A1270" s="56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</row>
    <row r="1271" spans="1:172" ht="15" x14ac:dyDescent="0.3">
      <c r="A1271" s="56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</row>
    <row r="1272" spans="1:172" ht="15" x14ac:dyDescent="0.3">
      <c r="A1272" s="56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</row>
    <row r="1273" spans="1:172" ht="15" x14ac:dyDescent="0.3">
      <c r="A1273" s="56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</row>
    <row r="1274" spans="1:172" ht="15" x14ac:dyDescent="0.3">
      <c r="A1274" s="56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</row>
    <row r="1275" spans="1:172" ht="15" x14ac:dyDescent="0.3">
      <c r="A1275" s="56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</row>
    <row r="1276" spans="1:172" ht="15" x14ac:dyDescent="0.3">
      <c r="A1276" s="56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</row>
    <row r="1277" spans="1:172" ht="15" x14ac:dyDescent="0.3">
      <c r="A1277" s="56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</row>
    <row r="1278" spans="1:172" ht="15" x14ac:dyDescent="0.3">
      <c r="A1278" s="56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</row>
    <row r="1279" spans="1:172" ht="15" x14ac:dyDescent="0.3">
      <c r="A1279" s="56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</row>
    <row r="1280" spans="1:172" ht="15" x14ac:dyDescent="0.3">
      <c r="A1280" s="56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</row>
    <row r="1281" spans="1:172" ht="15" x14ac:dyDescent="0.3">
      <c r="A1281" s="56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</row>
    <row r="1282" spans="1:172" ht="15" x14ac:dyDescent="0.3">
      <c r="A1282" s="56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</row>
    <row r="1283" spans="1:172" ht="15" x14ac:dyDescent="0.3">
      <c r="A1283" s="56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</row>
    <row r="1284" spans="1:172" ht="15" x14ac:dyDescent="0.3">
      <c r="A1284" s="56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</row>
    <row r="1285" spans="1:172" ht="15" x14ac:dyDescent="0.3">
      <c r="A1285" s="56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</row>
    <row r="1286" spans="1:172" ht="15" x14ac:dyDescent="0.3">
      <c r="A1286" s="56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</row>
    <row r="1287" spans="1:172" ht="15" x14ac:dyDescent="0.3">
      <c r="A1287" s="56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</row>
    <row r="1288" spans="1:172" ht="15" x14ac:dyDescent="0.3">
      <c r="A1288" s="56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</row>
    <row r="1289" spans="1:172" ht="15" x14ac:dyDescent="0.3">
      <c r="A1289" s="56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</row>
    <row r="1290" spans="1:172" ht="15" x14ac:dyDescent="0.3">
      <c r="A1290" s="56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</row>
    <row r="1291" spans="1:172" ht="15" x14ac:dyDescent="0.3">
      <c r="A1291" s="56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</row>
    <row r="1292" spans="1:172" ht="15" x14ac:dyDescent="0.3">
      <c r="A1292" s="56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</row>
    <row r="1293" spans="1:172" ht="15" x14ac:dyDescent="0.3">
      <c r="A1293" s="56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</row>
    <row r="1294" spans="1:172" ht="15" x14ac:dyDescent="0.3">
      <c r="A1294" s="56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</row>
    <row r="1295" spans="1:172" ht="15" x14ac:dyDescent="0.3">
      <c r="A1295" s="56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</row>
    <row r="1296" spans="1:172" ht="15" x14ac:dyDescent="0.3">
      <c r="A1296" s="56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</row>
    <row r="1297" spans="1:172" ht="15" x14ac:dyDescent="0.3">
      <c r="A1297" s="56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</row>
    <row r="1298" spans="1:172" ht="15" x14ac:dyDescent="0.3">
      <c r="A1298" s="56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</row>
    <row r="1299" spans="1:172" ht="15" x14ac:dyDescent="0.3">
      <c r="A1299" s="56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</row>
    <row r="1300" spans="1:172" ht="15" x14ac:dyDescent="0.3">
      <c r="A1300" s="56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</row>
    <row r="1301" spans="1:172" ht="15" x14ac:dyDescent="0.3">
      <c r="A1301" s="56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</row>
    <row r="1302" spans="1:172" ht="15" x14ac:dyDescent="0.3">
      <c r="A1302" s="56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</row>
    <row r="1303" spans="1:172" ht="15" x14ac:dyDescent="0.3">
      <c r="A1303" s="56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</row>
    <row r="1304" spans="1:172" ht="15" x14ac:dyDescent="0.3">
      <c r="A1304" s="56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</row>
    <row r="1305" spans="1:172" ht="15" x14ac:dyDescent="0.3">
      <c r="A1305" s="56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</row>
    <row r="1306" spans="1:172" ht="15" x14ac:dyDescent="0.3">
      <c r="A1306" s="56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</row>
    <row r="1307" spans="1:172" ht="15" x14ac:dyDescent="0.3">
      <c r="A1307" s="56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</row>
    <row r="1308" spans="1:172" ht="15" x14ac:dyDescent="0.3">
      <c r="A1308" s="56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</row>
    <row r="1309" spans="1:172" ht="15" x14ac:dyDescent="0.3">
      <c r="A1309" s="56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</row>
    <row r="1310" spans="1:172" ht="15" x14ac:dyDescent="0.3">
      <c r="A1310" s="56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</row>
    <row r="1311" spans="1:172" ht="15" x14ac:dyDescent="0.3">
      <c r="A1311" s="56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</row>
    <row r="1312" spans="1:172" ht="15" x14ac:dyDescent="0.3">
      <c r="A1312" s="56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</row>
    <row r="1313" spans="1:172" ht="15" x14ac:dyDescent="0.3">
      <c r="A1313" s="56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</row>
    <row r="1314" spans="1:172" ht="15" x14ac:dyDescent="0.3">
      <c r="A1314" s="56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</row>
    <row r="1315" spans="1:172" ht="15" x14ac:dyDescent="0.3">
      <c r="A1315" s="56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</row>
    <row r="1316" spans="1:172" ht="15" x14ac:dyDescent="0.3">
      <c r="A1316" s="56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</row>
    <row r="1317" spans="1:172" ht="15" x14ac:dyDescent="0.3">
      <c r="A1317" s="56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</row>
    <row r="1318" spans="1:172" ht="15" x14ac:dyDescent="0.3">
      <c r="A1318" s="56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</row>
    <row r="1319" spans="1:172" ht="15" x14ac:dyDescent="0.3">
      <c r="A1319" s="56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</row>
    <row r="1320" spans="1:172" ht="15" x14ac:dyDescent="0.3">
      <c r="A1320" s="56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</row>
    <row r="1321" spans="1:172" ht="15" x14ac:dyDescent="0.3">
      <c r="A1321" s="56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</row>
    <row r="1322" spans="1:172" ht="15" x14ac:dyDescent="0.3">
      <c r="A1322" s="56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</row>
    <row r="1323" spans="1:172" ht="15" x14ac:dyDescent="0.3">
      <c r="A1323" s="56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</row>
    <row r="1324" spans="1:172" ht="15" x14ac:dyDescent="0.3">
      <c r="A1324" s="56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</row>
    <row r="1325" spans="1:172" ht="15" x14ac:dyDescent="0.3">
      <c r="A1325" s="56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</row>
    <row r="1326" spans="1:172" ht="15" x14ac:dyDescent="0.3">
      <c r="A1326" s="56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</row>
    <row r="1327" spans="1:172" ht="15" x14ac:dyDescent="0.3">
      <c r="A1327" s="56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</row>
    <row r="1328" spans="1:172" ht="15" x14ac:dyDescent="0.3">
      <c r="A1328" s="56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</row>
    <row r="1329" spans="1:172" ht="15" x14ac:dyDescent="0.3">
      <c r="A1329" s="56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</row>
    <row r="1330" spans="1:172" ht="15" x14ac:dyDescent="0.3">
      <c r="A1330" s="56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</row>
    <row r="1331" spans="1:172" ht="15" x14ac:dyDescent="0.3">
      <c r="A1331" s="56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</row>
    <row r="1332" spans="1:172" ht="15" x14ac:dyDescent="0.3">
      <c r="A1332" s="56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</row>
    <row r="1333" spans="1:172" ht="15" x14ac:dyDescent="0.3">
      <c r="A1333" s="56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</row>
    <row r="1334" spans="1:172" ht="15" x14ac:dyDescent="0.3">
      <c r="A1334" s="56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</row>
    <row r="1335" spans="1:172" ht="15" x14ac:dyDescent="0.3">
      <c r="A1335" s="56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</row>
    <row r="1336" spans="1:172" ht="15" x14ac:dyDescent="0.3">
      <c r="A1336" s="56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</row>
    <row r="1337" spans="1:172" ht="15" x14ac:dyDescent="0.3">
      <c r="A1337" s="56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</row>
    <row r="1338" spans="1:172" ht="15" x14ac:dyDescent="0.3">
      <c r="A1338" s="56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</row>
    <row r="1339" spans="1:172" ht="15" x14ac:dyDescent="0.3">
      <c r="A1339" s="56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</row>
    <row r="1340" spans="1:172" ht="15" x14ac:dyDescent="0.3">
      <c r="A1340" s="56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</row>
    <row r="1341" spans="1:172" ht="15" x14ac:dyDescent="0.3">
      <c r="A1341" s="56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</row>
    <row r="1342" spans="1:172" ht="15" x14ac:dyDescent="0.3">
      <c r="A1342" s="56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</row>
    <row r="1343" spans="1:172" ht="15" x14ac:dyDescent="0.3">
      <c r="A1343" s="56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</row>
    <row r="1344" spans="1:172" ht="15" x14ac:dyDescent="0.3">
      <c r="A1344" s="56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</row>
    <row r="1345" spans="1:172" ht="15" x14ac:dyDescent="0.3">
      <c r="A1345" s="56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</row>
    <row r="1346" spans="1:172" ht="15" x14ac:dyDescent="0.3">
      <c r="A1346" s="56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</row>
    <row r="1347" spans="1:172" ht="15" x14ac:dyDescent="0.3">
      <c r="A1347" s="56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</row>
    <row r="1348" spans="1:172" ht="15" x14ac:dyDescent="0.3">
      <c r="A1348" s="56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</row>
    <row r="1349" spans="1:172" ht="15" x14ac:dyDescent="0.3">
      <c r="A1349" s="56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</row>
    <row r="1350" spans="1:172" ht="15" x14ac:dyDescent="0.3">
      <c r="A1350" s="56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</row>
    <row r="1351" spans="1:172" ht="15" x14ac:dyDescent="0.3">
      <c r="A1351" s="56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</row>
    <row r="1352" spans="1:172" ht="15" x14ac:dyDescent="0.3">
      <c r="A1352" s="56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</row>
    <row r="1353" spans="1:172" ht="15" x14ac:dyDescent="0.3">
      <c r="A1353" s="56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</row>
    <row r="1354" spans="1:172" ht="15" x14ac:dyDescent="0.3">
      <c r="A1354" s="56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</row>
    <row r="1355" spans="1:172" ht="15" x14ac:dyDescent="0.3">
      <c r="A1355" s="56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</row>
    <row r="1356" spans="1:172" ht="15" x14ac:dyDescent="0.3">
      <c r="A1356" s="56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</row>
    <row r="1357" spans="1:172" ht="15" x14ac:dyDescent="0.3">
      <c r="A1357" s="56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</row>
    <row r="1358" spans="1:172" ht="15" x14ac:dyDescent="0.3">
      <c r="A1358" s="56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</row>
    <row r="1359" spans="1:172" ht="15" x14ac:dyDescent="0.3">
      <c r="A1359" s="56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</row>
    <row r="1360" spans="1:172" ht="15" x14ac:dyDescent="0.3">
      <c r="A1360" s="56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</row>
    <row r="1361" spans="1:172" ht="15" x14ac:dyDescent="0.3">
      <c r="A1361" s="56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</row>
    <row r="1362" spans="1:172" ht="15" x14ac:dyDescent="0.3">
      <c r="A1362" s="56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</row>
    <row r="1363" spans="1:172" ht="15" x14ac:dyDescent="0.3">
      <c r="A1363" s="56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</row>
    <row r="1364" spans="1:172" ht="15" x14ac:dyDescent="0.3">
      <c r="A1364" s="56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</row>
    <row r="1365" spans="1:172" ht="15" x14ac:dyDescent="0.3">
      <c r="A1365" s="56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</row>
    <row r="1366" spans="1:172" ht="15" x14ac:dyDescent="0.3">
      <c r="A1366" s="56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</row>
    <row r="1367" spans="1:172" ht="15" x14ac:dyDescent="0.3">
      <c r="A1367" s="56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</row>
    <row r="1368" spans="1:172" ht="15" x14ac:dyDescent="0.3">
      <c r="A1368" s="56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</row>
    <row r="1369" spans="1:172" ht="15" x14ac:dyDescent="0.3">
      <c r="A1369" s="56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</row>
    <row r="1370" spans="1:172" ht="15" x14ac:dyDescent="0.3">
      <c r="A1370" s="56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</row>
    <row r="1371" spans="1:172" ht="15" x14ac:dyDescent="0.3">
      <c r="A1371" s="56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</row>
    <row r="1372" spans="1:172" ht="15" x14ac:dyDescent="0.3">
      <c r="A1372" s="56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</row>
    <row r="1373" spans="1:172" ht="15" x14ac:dyDescent="0.3">
      <c r="A1373" s="56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</row>
    <row r="1374" spans="1:172" ht="15" x14ac:dyDescent="0.3">
      <c r="A1374" s="56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</row>
    <row r="1375" spans="1:172" ht="15" x14ac:dyDescent="0.3">
      <c r="A1375" s="56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</row>
    <row r="1376" spans="1:172" ht="15" x14ac:dyDescent="0.3">
      <c r="A1376" s="56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</row>
    <row r="1377" spans="1:172" ht="15" x14ac:dyDescent="0.3">
      <c r="A1377" s="56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</row>
    <row r="1378" spans="1:172" ht="15" x14ac:dyDescent="0.3">
      <c r="A1378" s="56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</row>
    <row r="1379" spans="1:172" ht="15" x14ac:dyDescent="0.3">
      <c r="A1379" s="56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</row>
    <row r="1380" spans="1:172" ht="15" x14ac:dyDescent="0.3">
      <c r="A1380" s="56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</row>
    <row r="1381" spans="1:172" ht="15" x14ac:dyDescent="0.3">
      <c r="A1381" s="56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</row>
    <row r="1382" spans="1:172" ht="15" x14ac:dyDescent="0.3">
      <c r="A1382" s="56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</row>
    <row r="1383" spans="1:172" ht="15" x14ac:dyDescent="0.3">
      <c r="A1383" s="56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</row>
    <row r="1384" spans="1:172" ht="15" x14ac:dyDescent="0.3">
      <c r="A1384" s="56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</row>
    <row r="1385" spans="1:172" ht="15" x14ac:dyDescent="0.3">
      <c r="A1385" s="56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</row>
    <row r="1386" spans="1:172" ht="15" x14ac:dyDescent="0.3">
      <c r="A1386" s="56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</row>
    <row r="1387" spans="1:172" ht="15" x14ac:dyDescent="0.3">
      <c r="A1387" s="56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</row>
    <row r="1388" spans="1:172" ht="15" x14ac:dyDescent="0.3">
      <c r="A1388" s="56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</row>
    <row r="1389" spans="1:172" ht="15" x14ac:dyDescent="0.3">
      <c r="A1389" s="56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</row>
    <row r="1390" spans="1:172" ht="15" x14ac:dyDescent="0.3">
      <c r="A1390" s="56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</row>
    <row r="1391" spans="1:172" ht="15" x14ac:dyDescent="0.3">
      <c r="A1391" s="56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</row>
    <row r="1392" spans="1:172" ht="15" x14ac:dyDescent="0.3">
      <c r="A1392" s="56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</row>
    <row r="1393" spans="1:172" ht="15" x14ac:dyDescent="0.3">
      <c r="A1393" s="56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</row>
    <row r="1394" spans="1:172" ht="15" x14ac:dyDescent="0.3">
      <c r="A1394" s="56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</row>
    <row r="1395" spans="1:172" ht="15" x14ac:dyDescent="0.3">
      <c r="A1395" s="56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</row>
    <row r="1396" spans="1:172" ht="15" x14ac:dyDescent="0.3">
      <c r="A1396" s="56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</row>
    <row r="1397" spans="1:172" ht="15" x14ac:dyDescent="0.3">
      <c r="A1397" s="56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</row>
    <row r="1398" spans="1:172" ht="15" x14ac:dyDescent="0.3">
      <c r="A1398" s="56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</row>
    <row r="1399" spans="1:172" ht="15" x14ac:dyDescent="0.3">
      <c r="A1399" s="56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</row>
    <row r="1400" spans="1:172" ht="15" x14ac:dyDescent="0.3">
      <c r="A1400" s="56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</row>
    <row r="1401" spans="1:172" ht="15" x14ac:dyDescent="0.3">
      <c r="A1401" s="56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</row>
    <row r="1402" spans="1:172" ht="15" x14ac:dyDescent="0.3">
      <c r="A1402" s="56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</row>
    <row r="1403" spans="1:172" ht="15" x14ac:dyDescent="0.3">
      <c r="A1403" s="56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</row>
    <row r="1404" spans="1:172" ht="15" x14ac:dyDescent="0.3">
      <c r="A1404" s="56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</row>
    <row r="1405" spans="1:172" ht="15" x14ac:dyDescent="0.3">
      <c r="A1405" s="56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</row>
    <row r="1406" spans="1:172" ht="15" x14ac:dyDescent="0.3">
      <c r="A1406" s="56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</row>
    <row r="1407" spans="1:172" ht="15" x14ac:dyDescent="0.3">
      <c r="A1407" s="56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</row>
    <row r="1408" spans="1:172" ht="15" x14ac:dyDescent="0.3">
      <c r="A1408" s="56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</row>
    <row r="1409" spans="1:172" ht="15" x14ac:dyDescent="0.3">
      <c r="A1409" s="56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</row>
    <row r="1410" spans="1:172" ht="15" x14ac:dyDescent="0.3">
      <c r="A1410" s="56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</row>
    <row r="1411" spans="1:172" ht="15" x14ac:dyDescent="0.3">
      <c r="A1411" s="56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</row>
    <row r="1412" spans="1:172" ht="15" x14ac:dyDescent="0.3">
      <c r="A1412" s="56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</row>
    <row r="1413" spans="1:172" ht="15" x14ac:dyDescent="0.3">
      <c r="A1413" s="56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</row>
    <row r="1414" spans="1:172" ht="15" x14ac:dyDescent="0.3">
      <c r="A1414" s="56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</row>
    <row r="1415" spans="1:172" ht="15" x14ac:dyDescent="0.3">
      <c r="A1415" s="56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</row>
    <row r="1416" spans="1:172" ht="15" x14ac:dyDescent="0.3">
      <c r="A1416" s="56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</row>
    <row r="1417" spans="1:172" ht="15" x14ac:dyDescent="0.3">
      <c r="A1417" s="56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</row>
    <row r="1418" spans="1:172" ht="15" x14ac:dyDescent="0.3">
      <c r="A1418" s="56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</row>
    <row r="1419" spans="1:172" ht="15" x14ac:dyDescent="0.3">
      <c r="A1419" s="56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</row>
    <row r="1420" spans="1:172" ht="15" x14ac:dyDescent="0.3">
      <c r="A1420" s="56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</row>
    <row r="1421" spans="1:172" ht="15" x14ac:dyDescent="0.3">
      <c r="A1421" s="56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</row>
    <row r="1422" spans="1:172" ht="15" x14ac:dyDescent="0.3">
      <c r="A1422" s="56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</row>
    <row r="1423" spans="1:172" ht="15" x14ac:dyDescent="0.3">
      <c r="A1423" s="56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</row>
    <row r="1424" spans="1:172" ht="15" x14ac:dyDescent="0.3">
      <c r="A1424" s="56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</row>
    <row r="1425" spans="1:172" ht="15" x14ac:dyDescent="0.3">
      <c r="A1425" s="56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</row>
    <row r="1426" spans="1:172" ht="15" x14ac:dyDescent="0.3">
      <c r="A1426" s="56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</row>
    <row r="1427" spans="1:172" ht="15" x14ac:dyDescent="0.3">
      <c r="A1427" s="56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</row>
    <row r="1428" spans="1:172" ht="15" x14ac:dyDescent="0.3">
      <c r="A1428" s="56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</row>
    <row r="1429" spans="1:172" ht="15" x14ac:dyDescent="0.3">
      <c r="A1429" s="56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</row>
    <row r="1430" spans="1:172" ht="15" x14ac:dyDescent="0.3">
      <c r="A1430" s="56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</row>
    <row r="1431" spans="1:172" ht="15" x14ac:dyDescent="0.3">
      <c r="A1431" s="56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</row>
    <row r="1432" spans="1:172" ht="15" x14ac:dyDescent="0.3">
      <c r="A1432" s="56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</row>
    <row r="1433" spans="1:172" ht="15" x14ac:dyDescent="0.3">
      <c r="A1433" s="56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</row>
    <row r="1434" spans="1:172" ht="15" x14ac:dyDescent="0.3">
      <c r="A1434" s="56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</row>
    <row r="1435" spans="1:172" ht="15" x14ac:dyDescent="0.3">
      <c r="A1435" s="56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</row>
    <row r="1436" spans="1:172" ht="15" x14ac:dyDescent="0.3">
      <c r="A1436" s="56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</row>
    <row r="1437" spans="1:172" ht="15" x14ac:dyDescent="0.3">
      <c r="A1437" s="56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</row>
    <row r="1438" spans="1:172" ht="15" x14ac:dyDescent="0.3">
      <c r="A1438" s="56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</row>
    <row r="1439" spans="1:172" ht="15" x14ac:dyDescent="0.3">
      <c r="A1439" s="56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</row>
    <row r="1440" spans="1:172" ht="15" x14ac:dyDescent="0.3">
      <c r="A1440" s="56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</row>
    <row r="1441" spans="1:172" ht="15" x14ac:dyDescent="0.3">
      <c r="A1441" s="56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</row>
    <row r="1442" spans="1:172" ht="15" x14ac:dyDescent="0.3">
      <c r="A1442" s="56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</row>
    <row r="1443" spans="1:172" ht="15" x14ac:dyDescent="0.3">
      <c r="A1443" s="56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</row>
    <row r="1444" spans="1:172" ht="15" x14ac:dyDescent="0.3">
      <c r="A1444" s="56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</row>
    <row r="1445" spans="1:172" ht="15" x14ac:dyDescent="0.3">
      <c r="A1445" s="56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</row>
    <row r="1446" spans="1:172" ht="15" x14ac:dyDescent="0.3">
      <c r="A1446" s="56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</row>
    <row r="1447" spans="1:172" ht="15" x14ac:dyDescent="0.3">
      <c r="A1447" s="56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</row>
    <row r="1448" spans="1:172" ht="15" x14ac:dyDescent="0.3">
      <c r="A1448" s="56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</row>
    <row r="1449" spans="1:172" ht="15" x14ac:dyDescent="0.3">
      <c r="A1449" s="56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</row>
    <row r="1450" spans="1:172" ht="15" x14ac:dyDescent="0.3">
      <c r="A1450" s="56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</row>
    <row r="1451" spans="1:172" ht="15" x14ac:dyDescent="0.3">
      <c r="A1451" s="56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</row>
    <row r="1452" spans="1:172" ht="15" x14ac:dyDescent="0.3">
      <c r="A1452" s="56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</row>
    <row r="1453" spans="1:172" ht="15" x14ac:dyDescent="0.3">
      <c r="A1453" s="56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</row>
    <row r="1454" spans="1:172" ht="15" x14ac:dyDescent="0.3">
      <c r="A1454" s="56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</row>
    <row r="1455" spans="1:172" ht="15" x14ac:dyDescent="0.3">
      <c r="A1455" s="56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</row>
    <row r="1456" spans="1:172" ht="15" x14ac:dyDescent="0.3">
      <c r="A1456" s="56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</row>
    <row r="1457" spans="1:172" ht="15" x14ac:dyDescent="0.3">
      <c r="A1457" s="56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</row>
    <row r="1458" spans="1:172" ht="15" x14ac:dyDescent="0.3">
      <c r="A1458" s="56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</row>
    <row r="1459" spans="1:172" ht="15" x14ac:dyDescent="0.3">
      <c r="A1459" s="56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</row>
    <row r="1460" spans="1:172" ht="15" x14ac:dyDescent="0.3">
      <c r="A1460" s="56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</row>
    <row r="1461" spans="1:172" ht="15" x14ac:dyDescent="0.3">
      <c r="A1461" s="56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</row>
    <row r="1462" spans="1:172" ht="15" x14ac:dyDescent="0.3">
      <c r="A1462" s="56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</row>
    <row r="1463" spans="1:172" ht="15" x14ac:dyDescent="0.3">
      <c r="A1463" s="56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</row>
    <row r="1464" spans="1:172" ht="15" x14ac:dyDescent="0.3">
      <c r="A1464" s="56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</row>
    <row r="1465" spans="1:172" ht="15" x14ac:dyDescent="0.3">
      <c r="A1465" s="56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</row>
    <row r="1466" spans="1:172" ht="15" x14ac:dyDescent="0.3">
      <c r="A1466" s="56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</row>
    <row r="1467" spans="1:172" ht="15" x14ac:dyDescent="0.3">
      <c r="A1467" s="56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</row>
    <row r="1468" spans="1:172" ht="15" x14ac:dyDescent="0.3">
      <c r="A1468" s="56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</row>
    <row r="1469" spans="1:172" ht="15" x14ac:dyDescent="0.3">
      <c r="A1469" s="56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</row>
    <row r="1470" spans="1:172" ht="15" x14ac:dyDescent="0.3">
      <c r="A1470" s="56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</row>
    <row r="1471" spans="1:172" ht="15" x14ac:dyDescent="0.3">
      <c r="A1471" s="56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</row>
    <row r="1472" spans="1:172" ht="15" x14ac:dyDescent="0.3">
      <c r="A1472" s="56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</row>
    <row r="1473" spans="1:172" ht="15" x14ac:dyDescent="0.3">
      <c r="A1473" s="56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</row>
    <row r="1474" spans="1:172" ht="15" x14ac:dyDescent="0.3">
      <c r="A1474" s="56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</row>
    <row r="1475" spans="1:172" ht="15" x14ac:dyDescent="0.3">
      <c r="A1475" s="56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</row>
    <row r="1476" spans="1:172" ht="15" x14ac:dyDescent="0.3">
      <c r="A1476" s="56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</row>
    <row r="1477" spans="1:172" ht="15" x14ac:dyDescent="0.3">
      <c r="A1477" s="56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</row>
    <row r="1478" spans="1:172" ht="15" x14ac:dyDescent="0.3">
      <c r="A1478" s="56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</row>
    <row r="1479" spans="1:172" ht="15" x14ac:dyDescent="0.3">
      <c r="A1479" s="56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</row>
    <row r="1480" spans="1:172" ht="15" x14ac:dyDescent="0.3">
      <c r="A1480" s="56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</row>
    <row r="1481" spans="1:172" ht="15" x14ac:dyDescent="0.3">
      <c r="A1481" s="56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</row>
    <row r="1482" spans="1:172" ht="15" x14ac:dyDescent="0.3">
      <c r="A1482" s="56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</row>
    <row r="1483" spans="1:172" ht="15" x14ac:dyDescent="0.3">
      <c r="A1483" s="56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</row>
    <row r="1484" spans="1:172" ht="15" x14ac:dyDescent="0.3">
      <c r="A1484" s="56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</row>
    <row r="1485" spans="1:172" ht="15" x14ac:dyDescent="0.3">
      <c r="A1485" s="56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</row>
    <row r="1486" spans="1:172" ht="15" x14ac:dyDescent="0.3">
      <c r="A1486" s="56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</row>
    <row r="1487" spans="1:172" ht="15" x14ac:dyDescent="0.3">
      <c r="A1487" s="56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</row>
    <row r="1488" spans="1:172" ht="15" x14ac:dyDescent="0.3">
      <c r="A1488" s="56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</row>
    <row r="1489" spans="1:172" ht="15" x14ac:dyDescent="0.3">
      <c r="A1489" s="56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</row>
    <row r="1490" spans="1:172" ht="15" x14ac:dyDescent="0.3">
      <c r="A1490" s="56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</row>
    <row r="1491" spans="1:172" ht="15" x14ac:dyDescent="0.3">
      <c r="A1491" s="56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</row>
    <row r="1492" spans="1:172" ht="15" x14ac:dyDescent="0.3">
      <c r="A1492" s="56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</row>
    <row r="1493" spans="1:172" ht="15" x14ac:dyDescent="0.3">
      <c r="A1493" s="56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</row>
    <row r="1494" spans="1:172" ht="15" x14ac:dyDescent="0.3">
      <c r="A1494" s="56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</row>
    <row r="1495" spans="1:172" ht="15" x14ac:dyDescent="0.3">
      <c r="A1495" s="56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</row>
    <row r="1496" spans="1:172" ht="15" x14ac:dyDescent="0.3">
      <c r="A1496" s="56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</row>
    <row r="1497" spans="1:172" ht="15" x14ac:dyDescent="0.3">
      <c r="A1497" s="56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</row>
    <row r="1498" spans="1:172" ht="15" x14ac:dyDescent="0.3">
      <c r="A1498" s="56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</row>
    <row r="1499" spans="1:172" ht="15" x14ac:dyDescent="0.3">
      <c r="A1499" s="56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</row>
    <row r="1500" spans="1:172" ht="15" x14ac:dyDescent="0.3">
      <c r="A1500" s="56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</row>
    <row r="1501" spans="1:172" ht="15" x14ac:dyDescent="0.3">
      <c r="A1501" s="56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</row>
    <row r="1502" spans="1:172" ht="15" x14ac:dyDescent="0.3">
      <c r="A1502" s="56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</row>
    <row r="1503" spans="1:172" ht="15" x14ac:dyDescent="0.3">
      <c r="A1503" s="56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</row>
    <row r="1504" spans="1:172" ht="15" x14ac:dyDescent="0.3">
      <c r="A1504" s="56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</row>
    <row r="1505" spans="1:172" ht="15" x14ac:dyDescent="0.3">
      <c r="A1505" s="56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</row>
    <row r="1506" spans="1:172" ht="15" x14ac:dyDescent="0.3">
      <c r="A1506" s="56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</row>
    <row r="1507" spans="1:172" ht="15" x14ac:dyDescent="0.3">
      <c r="A1507" s="56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</row>
    <row r="1508" spans="1:172" ht="15" x14ac:dyDescent="0.3">
      <c r="A1508" s="56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</row>
    <row r="1509" spans="1:172" ht="15" x14ac:dyDescent="0.3">
      <c r="A1509" s="56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</row>
    <row r="1510" spans="1:172" ht="15" x14ac:dyDescent="0.3">
      <c r="A1510" s="56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</row>
    <row r="1511" spans="1:172" ht="15" x14ac:dyDescent="0.3">
      <c r="A1511" s="56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</row>
    <row r="1512" spans="1:172" ht="15" x14ac:dyDescent="0.3">
      <c r="A1512" s="56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</row>
    <row r="1513" spans="1:172" ht="15" x14ac:dyDescent="0.3">
      <c r="A1513" s="56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</row>
    <row r="1514" spans="1:172" ht="15" x14ac:dyDescent="0.3">
      <c r="A1514" s="56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</row>
    <row r="1515" spans="1:172" ht="15" x14ac:dyDescent="0.3">
      <c r="A1515" s="56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</row>
    <row r="1516" spans="1:172" ht="15" x14ac:dyDescent="0.3">
      <c r="A1516" s="56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</row>
    <row r="1517" spans="1:172" ht="15" x14ac:dyDescent="0.3">
      <c r="A1517" s="56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</row>
    <row r="1518" spans="1:172" ht="15" x14ac:dyDescent="0.3">
      <c r="A1518" s="56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</row>
    <row r="1519" spans="1:172" ht="15" x14ac:dyDescent="0.3">
      <c r="A1519" s="56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</row>
    <row r="1520" spans="1:172" ht="15" x14ac:dyDescent="0.3">
      <c r="A1520" s="56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</row>
    <row r="1521" spans="1:172" ht="15" x14ac:dyDescent="0.3">
      <c r="A1521" s="56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</row>
    <row r="1522" spans="1:172" ht="15" x14ac:dyDescent="0.3">
      <c r="A1522" s="56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</row>
    <row r="1523" spans="1:172" ht="15" x14ac:dyDescent="0.3">
      <c r="A1523" s="56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</row>
    <row r="1524" spans="1:172" ht="15" x14ac:dyDescent="0.3">
      <c r="A1524" s="56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</row>
    <row r="1525" spans="1:172" ht="15" x14ac:dyDescent="0.3">
      <c r="A1525" s="56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</row>
    <row r="1526" spans="1:172" ht="15" x14ac:dyDescent="0.3">
      <c r="A1526" s="56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</row>
    <row r="1527" spans="1:172" ht="15" x14ac:dyDescent="0.3">
      <c r="A1527" s="56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</row>
    <row r="1528" spans="1:172" ht="15" x14ac:dyDescent="0.3">
      <c r="A1528" s="56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</row>
    <row r="1529" spans="1:172" ht="15" x14ac:dyDescent="0.3">
      <c r="A1529" s="56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</row>
    <row r="1530" spans="1:172" ht="15" x14ac:dyDescent="0.3">
      <c r="A1530" s="56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</row>
    <row r="1531" spans="1:172" ht="15" x14ac:dyDescent="0.3">
      <c r="A1531" s="56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</row>
    <row r="1532" spans="1:172" ht="15" x14ac:dyDescent="0.3">
      <c r="A1532" s="56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</row>
    <row r="1533" spans="1:172" ht="15" x14ac:dyDescent="0.3">
      <c r="A1533" s="56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</row>
    <row r="1534" spans="1:172" ht="15" x14ac:dyDescent="0.3">
      <c r="A1534" s="56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</row>
    <row r="1535" spans="1:172" ht="15" x14ac:dyDescent="0.3">
      <c r="A1535" s="56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</row>
    <row r="1536" spans="1:172" ht="15" x14ac:dyDescent="0.3">
      <c r="A1536" s="56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</row>
    <row r="1537" spans="1:172" ht="15" x14ac:dyDescent="0.3">
      <c r="A1537" s="56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</row>
    <row r="1538" spans="1:172" ht="15" x14ac:dyDescent="0.3">
      <c r="A1538" s="56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</row>
    <row r="1539" spans="1:172" ht="15" x14ac:dyDescent="0.3">
      <c r="A1539" s="56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</row>
    <row r="1540" spans="1:172" ht="15" x14ac:dyDescent="0.3">
      <c r="A1540" s="56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</row>
    <row r="1541" spans="1:172" ht="15" x14ac:dyDescent="0.3">
      <c r="A1541" s="56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</row>
    <row r="1542" spans="1:172" ht="15" x14ac:dyDescent="0.3">
      <c r="A1542" s="56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</row>
    <row r="1543" spans="1:172" ht="15" x14ac:dyDescent="0.3">
      <c r="A1543" s="56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</row>
    <row r="1544" spans="1:172" ht="15" x14ac:dyDescent="0.3">
      <c r="A1544" s="56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</row>
    <row r="1545" spans="1:172" ht="15" x14ac:dyDescent="0.3">
      <c r="A1545" s="56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</row>
    <row r="1546" spans="1:172" ht="15" x14ac:dyDescent="0.3">
      <c r="A1546" s="56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</row>
    <row r="1547" spans="1:172" ht="15" x14ac:dyDescent="0.3">
      <c r="A1547" s="56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</row>
    <row r="1548" spans="1:172" ht="15" x14ac:dyDescent="0.3">
      <c r="A1548" s="56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</row>
    <row r="1549" spans="1:172" ht="15" x14ac:dyDescent="0.3">
      <c r="A1549" s="56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</row>
    <row r="1550" spans="1:172" ht="15" x14ac:dyDescent="0.3">
      <c r="A1550" s="56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</row>
    <row r="1551" spans="1:172" ht="15" x14ac:dyDescent="0.3">
      <c r="A1551" s="56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</row>
    <row r="1552" spans="1:172" ht="15" x14ac:dyDescent="0.3">
      <c r="A1552" s="56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</row>
    <row r="1553" spans="1:172" ht="15" x14ac:dyDescent="0.3">
      <c r="A1553" s="56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</row>
    <row r="1554" spans="1:172" ht="15" x14ac:dyDescent="0.3">
      <c r="A1554" s="56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</row>
    <row r="1555" spans="1:172" ht="15" x14ac:dyDescent="0.3">
      <c r="A1555" s="56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</row>
    <row r="1556" spans="1:172" ht="15" x14ac:dyDescent="0.3">
      <c r="A1556" s="56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</row>
    <row r="1557" spans="1:172" ht="15" x14ac:dyDescent="0.3">
      <c r="A1557" s="56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</row>
    <row r="1558" spans="1:172" ht="15" x14ac:dyDescent="0.3">
      <c r="A1558" s="56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</row>
    <row r="1559" spans="1:172" ht="15" x14ac:dyDescent="0.3">
      <c r="A1559" s="56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</row>
    <row r="1560" spans="1:172" ht="15" x14ac:dyDescent="0.3">
      <c r="A1560" s="56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</row>
    <row r="1561" spans="1:172" ht="15" x14ac:dyDescent="0.3">
      <c r="A1561" s="56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</row>
    <row r="1562" spans="1:172" ht="15" x14ac:dyDescent="0.3">
      <c r="A1562" s="56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</row>
    <row r="1563" spans="1:172" ht="15" x14ac:dyDescent="0.3">
      <c r="A1563" s="56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</row>
    <row r="1564" spans="1:172" ht="15" x14ac:dyDescent="0.3">
      <c r="A1564" s="56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</row>
    <row r="1565" spans="1:172" ht="15" x14ac:dyDescent="0.3">
      <c r="A1565" s="56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</row>
    <row r="1566" spans="1:172" ht="15" x14ac:dyDescent="0.3">
      <c r="A1566" s="56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</row>
    <row r="1567" spans="1:172" ht="15" x14ac:dyDescent="0.3">
      <c r="A1567" s="56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</row>
    <row r="1568" spans="1:172" ht="15" x14ac:dyDescent="0.3">
      <c r="A1568" s="56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</row>
    <row r="1569" spans="1:172" ht="15" x14ac:dyDescent="0.3">
      <c r="A1569" s="56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</row>
    <row r="1570" spans="1:172" ht="15" x14ac:dyDescent="0.3">
      <c r="A1570" s="56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</row>
    <row r="1571" spans="1:172" ht="15" x14ac:dyDescent="0.3">
      <c r="A1571" s="56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</row>
    <row r="1572" spans="1:172" ht="15" x14ac:dyDescent="0.3">
      <c r="A1572" s="56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</row>
    <row r="1573" spans="1:172" ht="15" x14ac:dyDescent="0.3">
      <c r="A1573" s="56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</row>
    <row r="1574" spans="1:172" ht="15" x14ac:dyDescent="0.3">
      <c r="A1574" s="56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</row>
    <row r="1575" spans="1:172" ht="15" x14ac:dyDescent="0.3">
      <c r="A1575" s="56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</row>
    <row r="1576" spans="1:172" ht="15" x14ac:dyDescent="0.3">
      <c r="A1576" s="56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</row>
    <row r="1577" spans="1:172" ht="15" x14ac:dyDescent="0.3">
      <c r="A1577" s="56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</row>
    <row r="1578" spans="1:172" ht="15" x14ac:dyDescent="0.3">
      <c r="A1578" s="56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</row>
    <row r="1579" spans="1:172" ht="15" x14ac:dyDescent="0.3">
      <c r="A1579" s="56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</row>
    <row r="1580" spans="1:172" ht="15" x14ac:dyDescent="0.3">
      <c r="A1580" s="56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</row>
    <row r="1581" spans="1:172" ht="15" x14ac:dyDescent="0.3">
      <c r="A1581" s="56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</row>
    <row r="1582" spans="1:172" ht="15" x14ac:dyDescent="0.3">
      <c r="A1582" s="56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</row>
    <row r="1583" spans="1:172" ht="15" x14ac:dyDescent="0.3">
      <c r="A1583" s="56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</row>
    <row r="1584" spans="1:172" ht="15" x14ac:dyDescent="0.3">
      <c r="A1584" s="56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</row>
    <row r="1585" spans="1:172" ht="15" x14ac:dyDescent="0.3">
      <c r="A1585" s="56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</row>
    <row r="1586" spans="1:172" ht="15" x14ac:dyDescent="0.3">
      <c r="A1586" s="56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</row>
    <row r="1587" spans="1:172" ht="15" x14ac:dyDescent="0.3">
      <c r="A1587" s="56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</row>
    <row r="1588" spans="1:172" ht="15" x14ac:dyDescent="0.3">
      <c r="A1588" s="56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</row>
    <row r="1589" spans="1:172" ht="15" x14ac:dyDescent="0.3">
      <c r="A1589" s="56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</row>
    <row r="1590" spans="1:172" ht="15" x14ac:dyDescent="0.3">
      <c r="A1590" s="56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</row>
    <row r="1591" spans="1:172" ht="15" x14ac:dyDescent="0.3">
      <c r="A1591" s="56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</row>
    <row r="1592" spans="1:172" ht="15" x14ac:dyDescent="0.3">
      <c r="A1592" s="56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</row>
    <row r="1593" spans="1:172" ht="15" x14ac:dyDescent="0.3">
      <c r="A1593" s="56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</row>
    <row r="1594" spans="1:172" ht="15" x14ac:dyDescent="0.3">
      <c r="A1594" s="56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</row>
    <row r="1595" spans="1:172" ht="15" x14ac:dyDescent="0.3">
      <c r="A1595" s="56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</row>
    <row r="1596" spans="1:172" ht="15" x14ac:dyDescent="0.3">
      <c r="A1596" s="56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</row>
    <row r="1597" spans="1:172" ht="15" x14ac:dyDescent="0.3">
      <c r="A1597" s="56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</row>
    <row r="1598" spans="1:172" ht="15" x14ac:dyDescent="0.3">
      <c r="A1598" s="56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</row>
    <row r="1599" spans="1:172" ht="15" x14ac:dyDescent="0.3">
      <c r="A1599" s="56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</row>
    <row r="1600" spans="1:172" ht="15" x14ac:dyDescent="0.3">
      <c r="A1600" s="56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</row>
    <row r="1601" spans="1:172" ht="15" x14ac:dyDescent="0.3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</row>
    <row r="1602" spans="1:172" ht="15" x14ac:dyDescent="0.3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</row>
    <row r="1603" spans="1:172" ht="15" x14ac:dyDescent="0.3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</row>
    <row r="1604" spans="1:172" ht="15" x14ac:dyDescent="0.3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</row>
    <row r="1605" spans="1:172" ht="15" x14ac:dyDescent="0.3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</row>
    <row r="1606" spans="1:172" ht="15" x14ac:dyDescent="0.3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</row>
    <row r="1607" spans="1:172" ht="15" x14ac:dyDescent="0.3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</row>
    <row r="1608" spans="1:172" ht="15" x14ac:dyDescent="0.3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</row>
    <row r="1609" spans="1:172" ht="15" x14ac:dyDescent="0.3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</row>
    <row r="1610" spans="1:172" ht="15" x14ac:dyDescent="0.3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</row>
    <row r="1611" spans="1:172" ht="15" x14ac:dyDescent="0.3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</row>
    <row r="1612" spans="1:172" ht="15" x14ac:dyDescent="0.3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</row>
    <row r="1613" spans="1:172" ht="15" x14ac:dyDescent="0.3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</row>
    <row r="1614" spans="1:172" ht="15" x14ac:dyDescent="0.3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</row>
    <row r="1615" spans="1:172" ht="15" x14ac:dyDescent="0.3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</row>
    <row r="1616" spans="1:172" ht="15" x14ac:dyDescent="0.3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</row>
    <row r="1617" spans="1:172" ht="15" x14ac:dyDescent="0.3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</row>
    <row r="1618" spans="1:172" ht="15" x14ac:dyDescent="0.3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</row>
    <row r="1619" spans="1:172" ht="15" x14ac:dyDescent="0.3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</row>
    <row r="1620" spans="1:172" ht="15" x14ac:dyDescent="0.3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</row>
    <row r="1621" spans="1:172" ht="15" x14ac:dyDescent="0.3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</row>
    <row r="1622" spans="1:172" ht="15" x14ac:dyDescent="0.3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</row>
    <row r="1623" spans="1:172" ht="15" x14ac:dyDescent="0.3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</row>
    <row r="1624" spans="1:172" ht="15" x14ac:dyDescent="0.3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</row>
    <row r="1625" spans="1:172" ht="15" x14ac:dyDescent="0.3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</row>
    <row r="1626" spans="1:172" ht="15" x14ac:dyDescent="0.3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</row>
    <row r="1627" spans="1:172" ht="15" x14ac:dyDescent="0.3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</row>
    <row r="1628" spans="1:172" ht="15" x14ac:dyDescent="0.3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</row>
    <row r="1629" spans="1:172" ht="15" x14ac:dyDescent="0.3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</row>
    <row r="1630" spans="1:172" ht="15" x14ac:dyDescent="0.3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</row>
    <row r="1631" spans="1:172" ht="15" x14ac:dyDescent="0.3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</row>
    <row r="1632" spans="1:172" ht="15" x14ac:dyDescent="0.3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</row>
    <row r="1633" spans="1:172" ht="15" x14ac:dyDescent="0.3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</row>
    <row r="1634" spans="1:172" ht="15" x14ac:dyDescent="0.3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</row>
    <row r="1635" spans="1:172" ht="15" x14ac:dyDescent="0.3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</row>
    <row r="1636" spans="1:172" ht="15" x14ac:dyDescent="0.3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</row>
    <row r="1637" spans="1:172" ht="15" x14ac:dyDescent="0.3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</row>
    <row r="1638" spans="1:172" ht="15" x14ac:dyDescent="0.3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</row>
    <row r="1639" spans="1:172" ht="15" x14ac:dyDescent="0.3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</row>
    <row r="1640" spans="1:172" ht="15" x14ac:dyDescent="0.3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</row>
    <row r="1641" spans="1:172" ht="15" x14ac:dyDescent="0.3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</row>
    <row r="1642" spans="1:172" ht="15" x14ac:dyDescent="0.3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</row>
    <row r="1643" spans="1:172" ht="15" x14ac:dyDescent="0.3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</row>
    <row r="1644" spans="1:172" ht="15" x14ac:dyDescent="0.3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</row>
    <row r="1645" spans="1:172" ht="15" x14ac:dyDescent="0.3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</row>
    <row r="1646" spans="1:172" ht="15" x14ac:dyDescent="0.3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</row>
    <row r="1647" spans="1:172" ht="15" x14ac:dyDescent="0.3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</row>
    <row r="1648" spans="1:172" ht="15" x14ac:dyDescent="0.3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</row>
    <row r="1649" spans="1:172" ht="15" x14ac:dyDescent="0.3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</row>
    <row r="1650" spans="1:172" ht="15" x14ac:dyDescent="0.3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</row>
    <row r="1651" spans="1:172" ht="15" x14ac:dyDescent="0.3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</row>
    <row r="1652" spans="1:172" ht="15" x14ac:dyDescent="0.3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</row>
    <row r="1653" spans="1:172" ht="15" x14ac:dyDescent="0.3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</row>
    <row r="1654" spans="1:172" ht="15" x14ac:dyDescent="0.3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</row>
    <row r="1655" spans="1:172" ht="15" x14ac:dyDescent="0.3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</row>
    <row r="1656" spans="1:172" ht="15" x14ac:dyDescent="0.3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</row>
    <row r="1657" spans="1:172" ht="15" x14ac:dyDescent="0.3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</row>
    <row r="1658" spans="1:172" ht="15" x14ac:dyDescent="0.3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</row>
    <row r="1659" spans="1:172" ht="15" x14ac:dyDescent="0.3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</row>
    <row r="1660" spans="1:172" ht="15" x14ac:dyDescent="0.3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</row>
    <row r="1661" spans="1:172" ht="15" x14ac:dyDescent="0.3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</row>
    <row r="1662" spans="1:172" ht="15" x14ac:dyDescent="0.3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</row>
    <row r="1663" spans="1:172" ht="15" x14ac:dyDescent="0.3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</row>
    <row r="1664" spans="1:172" ht="15" x14ac:dyDescent="0.3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</row>
    <row r="1665" spans="1:172" ht="15" x14ac:dyDescent="0.3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</row>
    <row r="1666" spans="1:172" ht="15" x14ac:dyDescent="0.3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</row>
    <row r="1667" spans="1:172" ht="15" x14ac:dyDescent="0.3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</row>
    <row r="1668" spans="1:172" ht="15" x14ac:dyDescent="0.3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</row>
    <row r="1669" spans="1:172" ht="15" x14ac:dyDescent="0.3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</row>
    <row r="1670" spans="1:172" ht="15" x14ac:dyDescent="0.3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</row>
    <row r="1671" spans="1:172" ht="15" x14ac:dyDescent="0.3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</row>
    <row r="1672" spans="1:172" ht="15" x14ac:dyDescent="0.3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</row>
    <row r="1673" spans="1:172" ht="15" x14ac:dyDescent="0.3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</row>
    <row r="1674" spans="1:172" ht="15" x14ac:dyDescent="0.3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</row>
    <row r="1675" spans="1:172" ht="15" x14ac:dyDescent="0.3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</row>
    <row r="1676" spans="1:172" ht="15" x14ac:dyDescent="0.3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</row>
    <row r="1677" spans="1:172" ht="15" x14ac:dyDescent="0.3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</row>
    <row r="1678" spans="1:172" ht="15" x14ac:dyDescent="0.3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</row>
    <row r="1679" spans="1:172" ht="15" x14ac:dyDescent="0.3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</row>
    <row r="1680" spans="1:172" ht="15" x14ac:dyDescent="0.3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</row>
    <row r="1681" spans="1:172" ht="15" x14ac:dyDescent="0.3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</row>
    <row r="1682" spans="1:172" ht="15" x14ac:dyDescent="0.3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</row>
    <row r="1683" spans="1:172" ht="15" x14ac:dyDescent="0.3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</row>
    <row r="1684" spans="1:172" ht="15" x14ac:dyDescent="0.3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</row>
    <row r="1685" spans="1:172" ht="15" x14ac:dyDescent="0.3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</row>
    <row r="1686" spans="1:172" ht="15" x14ac:dyDescent="0.3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</row>
    <row r="1687" spans="1:172" ht="15" x14ac:dyDescent="0.3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</row>
    <row r="1688" spans="1:172" ht="15" x14ac:dyDescent="0.3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</row>
    <row r="1689" spans="1:172" ht="15" x14ac:dyDescent="0.3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</row>
    <row r="1690" spans="1:172" ht="15" x14ac:dyDescent="0.3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</row>
    <row r="1691" spans="1:172" ht="15" x14ac:dyDescent="0.3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</row>
    <row r="1692" spans="1:172" ht="15" x14ac:dyDescent="0.3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</row>
    <row r="1693" spans="1:172" ht="15" x14ac:dyDescent="0.3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</row>
    <row r="1694" spans="1:172" ht="15" x14ac:dyDescent="0.3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</row>
    <row r="1695" spans="1:172" ht="15" x14ac:dyDescent="0.3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</row>
    <row r="1696" spans="1:172" ht="15" x14ac:dyDescent="0.3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</row>
    <row r="1697" spans="1:172" ht="15" x14ac:dyDescent="0.3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</row>
    <row r="1698" spans="1:172" ht="15" x14ac:dyDescent="0.3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</row>
    <row r="1699" spans="1:172" ht="15" x14ac:dyDescent="0.3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</row>
    <row r="1700" spans="1:172" ht="15" x14ac:dyDescent="0.3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</row>
    <row r="1701" spans="1:172" ht="15" x14ac:dyDescent="0.3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</row>
    <row r="1702" spans="1:172" ht="15" x14ac:dyDescent="0.3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</row>
    <row r="1703" spans="1:172" ht="15" x14ac:dyDescent="0.3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</row>
    <row r="1704" spans="1:172" ht="15" x14ac:dyDescent="0.3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</row>
    <row r="1705" spans="1:172" ht="15" x14ac:dyDescent="0.3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</row>
    <row r="1706" spans="1:172" ht="15" x14ac:dyDescent="0.3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</row>
    <row r="1707" spans="1:172" ht="15" x14ac:dyDescent="0.3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</row>
    <row r="1708" spans="1:172" ht="15" x14ac:dyDescent="0.3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</row>
    <row r="1709" spans="1:172" ht="15" x14ac:dyDescent="0.3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</row>
    <row r="1710" spans="1:172" ht="15" x14ac:dyDescent="0.3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</row>
    <row r="1711" spans="1:172" ht="15" x14ac:dyDescent="0.3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</row>
    <row r="1712" spans="1:172" ht="15" x14ac:dyDescent="0.3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</row>
    <row r="1713" spans="1:172" ht="15" x14ac:dyDescent="0.3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</row>
    <row r="1714" spans="1:172" ht="15" x14ac:dyDescent="0.3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</row>
    <row r="1715" spans="1:172" ht="15" x14ac:dyDescent="0.3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</row>
    <row r="1716" spans="1:172" ht="15" x14ac:dyDescent="0.3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</row>
    <row r="1717" spans="1:172" ht="15" x14ac:dyDescent="0.3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</row>
    <row r="1718" spans="1:172" ht="15" x14ac:dyDescent="0.3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</row>
    <row r="1719" spans="1:172" ht="15" x14ac:dyDescent="0.3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</row>
    <row r="1720" spans="1:172" ht="15" x14ac:dyDescent="0.3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</row>
    <row r="1721" spans="1:172" ht="15" x14ac:dyDescent="0.3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</row>
    <row r="1722" spans="1:172" ht="15" x14ac:dyDescent="0.3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</row>
    <row r="1723" spans="1:172" ht="15" x14ac:dyDescent="0.3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</row>
    <row r="1724" spans="1:172" ht="15" x14ac:dyDescent="0.3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</row>
    <row r="1725" spans="1:172" ht="15" x14ac:dyDescent="0.3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</row>
    <row r="1726" spans="1:172" ht="15" x14ac:dyDescent="0.3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</row>
    <row r="1727" spans="1:172" ht="15" x14ac:dyDescent="0.3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</row>
    <row r="1728" spans="1:172" ht="15" x14ac:dyDescent="0.3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</row>
    <row r="1729" spans="1:172" ht="15" x14ac:dyDescent="0.3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</row>
    <row r="1730" spans="1:172" ht="15" x14ac:dyDescent="0.3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</row>
    <row r="1731" spans="1:172" ht="15" x14ac:dyDescent="0.3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</row>
    <row r="1732" spans="1:172" ht="15" x14ac:dyDescent="0.3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</row>
    <row r="1733" spans="1:172" ht="15" x14ac:dyDescent="0.3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</row>
    <row r="1734" spans="1:172" ht="15" x14ac:dyDescent="0.3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</row>
    <row r="1735" spans="1:172" ht="15" x14ac:dyDescent="0.3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</row>
    <row r="1736" spans="1:172" ht="15" x14ac:dyDescent="0.3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</row>
    <row r="1737" spans="1:172" ht="15" x14ac:dyDescent="0.3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</row>
    <row r="1738" spans="1:172" ht="15" x14ac:dyDescent="0.3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</row>
    <row r="1739" spans="1:172" ht="15" x14ac:dyDescent="0.3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</row>
    <row r="1740" spans="1:172" ht="15" x14ac:dyDescent="0.3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</row>
    <row r="1741" spans="1:172" ht="15" x14ac:dyDescent="0.3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</row>
    <row r="1742" spans="1:172" ht="15" x14ac:dyDescent="0.3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</row>
    <row r="1743" spans="1:172" ht="15" x14ac:dyDescent="0.3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</row>
    <row r="1744" spans="1:172" ht="15" x14ac:dyDescent="0.3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</row>
    <row r="1745" spans="1:172" ht="15" x14ac:dyDescent="0.3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</row>
    <row r="1746" spans="1:172" ht="15" x14ac:dyDescent="0.3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</row>
    <row r="1747" spans="1:172" ht="15" x14ac:dyDescent="0.3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</row>
    <row r="1748" spans="1:172" ht="15" x14ac:dyDescent="0.3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</row>
    <row r="1749" spans="1:172" ht="15" x14ac:dyDescent="0.3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</row>
    <row r="1750" spans="1:172" ht="15" x14ac:dyDescent="0.3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</row>
    <row r="1751" spans="1:172" ht="15" x14ac:dyDescent="0.3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</row>
    <row r="1752" spans="1:172" ht="15" x14ac:dyDescent="0.3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</row>
    <row r="1753" spans="1:172" ht="15" x14ac:dyDescent="0.3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</row>
    <row r="1754" spans="1:172" ht="15" x14ac:dyDescent="0.3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</row>
    <row r="1755" spans="1:172" ht="15" x14ac:dyDescent="0.3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</row>
    <row r="1756" spans="1:172" ht="15" x14ac:dyDescent="0.3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</row>
    <row r="1757" spans="1:172" ht="15" x14ac:dyDescent="0.3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</row>
    <row r="1758" spans="1:172" ht="15" x14ac:dyDescent="0.3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</row>
    <row r="1759" spans="1:172" ht="15" x14ac:dyDescent="0.3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</row>
    <row r="1760" spans="1:172" ht="15" x14ac:dyDescent="0.3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</row>
    <row r="1761" spans="1:172" ht="15" x14ac:dyDescent="0.3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</row>
    <row r="1762" spans="1:172" ht="15" x14ac:dyDescent="0.3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</row>
    <row r="1763" spans="1:172" ht="15" x14ac:dyDescent="0.3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</row>
    <row r="1764" spans="1:172" ht="15" x14ac:dyDescent="0.3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</row>
    <row r="1765" spans="1:172" ht="15" x14ac:dyDescent="0.3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</row>
    <row r="1766" spans="1:172" ht="15" x14ac:dyDescent="0.3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</row>
    <row r="1767" spans="1:172" ht="15" x14ac:dyDescent="0.3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</row>
    <row r="1768" spans="1:172" ht="15" x14ac:dyDescent="0.3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</row>
    <row r="1769" spans="1:172" ht="15" x14ac:dyDescent="0.3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</row>
    <row r="1770" spans="1:172" ht="15" x14ac:dyDescent="0.3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</row>
    <row r="1771" spans="1:172" ht="15" x14ac:dyDescent="0.3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</row>
    <row r="1772" spans="1:172" ht="15" x14ac:dyDescent="0.3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</row>
    <row r="1773" spans="1:172" ht="15" x14ac:dyDescent="0.3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</row>
    <row r="1774" spans="1:172" ht="15" x14ac:dyDescent="0.3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</row>
    <row r="1775" spans="1:172" ht="15" x14ac:dyDescent="0.3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</row>
    <row r="1776" spans="1:172" ht="15" x14ac:dyDescent="0.3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</row>
    <row r="1777" spans="1:172" ht="15" x14ac:dyDescent="0.3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</row>
    <row r="1778" spans="1:172" ht="15" x14ac:dyDescent="0.3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</row>
    <row r="1779" spans="1:172" ht="15" x14ac:dyDescent="0.3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</row>
    <row r="1780" spans="1:172" ht="15" x14ac:dyDescent="0.3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</row>
    <row r="1781" spans="1:172" ht="15" x14ac:dyDescent="0.3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</row>
    <row r="1782" spans="1:172" ht="15" x14ac:dyDescent="0.3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</row>
    <row r="1783" spans="1:172" ht="15" x14ac:dyDescent="0.3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</row>
    <row r="1784" spans="1:172" ht="15" x14ac:dyDescent="0.3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</row>
    <row r="1785" spans="1:172" ht="15" x14ac:dyDescent="0.3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</row>
    <row r="1786" spans="1:172" ht="15" x14ac:dyDescent="0.3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</row>
    <row r="1787" spans="1:172" ht="15" x14ac:dyDescent="0.3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</row>
    <row r="1788" spans="1:172" ht="15" x14ac:dyDescent="0.3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</row>
    <row r="1789" spans="1:172" ht="15" x14ac:dyDescent="0.3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</row>
    <row r="1790" spans="1:172" ht="15" x14ac:dyDescent="0.3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</row>
    <row r="1791" spans="1:172" ht="15" x14ac:dyDescent="0.3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</row>
    <row r="1792" spans="1:172" ht="15" x14ac:dyDescent="0.3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</row>
    <row r="1793" spans="1:172" ht="15" x14ac:dyDescent="0.3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</row>
    <row r="1794" spans="1:172" ht="15" x14ac:dyDescent="0.3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</row>
    <row r="1795" spans="1:172" ht="15" x14ac:dyDescent="0.3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</row>
    <row r="1796" spans="1:172" ht="15" x14ac:dyDescent="0.3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</row>
    <row r="1797" spans="1:172" ht="15" x14ac:dyDescent="0.3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</row>
    <row r="1798" spans="1:172" ht="15" x14ac:dyDescent="0.3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</row>
    <row r="1799" spans="1:172" ht="15" x14ac:dyDescent="0.3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</row>
    <row r="1800" spans="1:172" ht="15" x14ac:dyDescent="0.3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</row>
    <row r="1801" spans="1:172" ht="15" x14ac:dyDescent="0.3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</row>
    <row r="1802" spans="1:172" ht="15" x14ac:dyDescent="0.3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</row>
    <row r="1803" spans="1:172" ht="15" x14ac:dyDescent="0.3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</row>
    <row r="1804" spans="1:172" ht="15" x14ac:dyDescent="0.3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</row>
    <row r="1805" spans="1:172" ht="15" x14ac:dyDescent="0.3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</row>
    <row r="1806" spans="1:172" ht="15" x14ac:dyDescent="0.3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</row>
    <row r="1807" spans="1:172" ht="15" x14ac:dyDescent="0.3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</row>
    <row r="1808" spans="1:172" ht="15" x14ac:dyDescent="0.3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</row>
    <row r="1809" spans="1:172" ht="15" x14ac:dyDescent="0.3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</row>
    <row r="1810" spans="1:172" ht="15" x14ac:dyDescent="0.3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</row>
    <row r="1811" spans="1:172" ht="15" x14ac:dyDescent="0.3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</row>
    <row r="1812" spans="1:172" ht="15" x14ac:dyDescent="0.3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</row>
    <row r="1813" spans="1:172" ht="15" x14ac:dyDescent="0.3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</row>
    <row r="1814" spans="1:172" ht="15" x14ac:dyDescent="0.3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</row>
    <row r="1815" spans="1:172" ht="15" x14ac:dyDescent="0.3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</row>
    <row r="1816" spans="1:172" ht="15" x14ac:dyDescent="0.3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</row>
    <row r="1817" spans="1:172" ht="15" x14ac:dyDescent="0.3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</row>
    <row r="1818" spans="1:172" ht="15" x14ac:dyDescent="0.3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</row>
    <row r="1819" spans="1:172" ht="15" x14ac:dyDescent="0.3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</row>
    <row r="1820" spans="1:172" ht="15" x14ac:dyDescent="0.3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</row>
    <row r="1821" spans="1:172" ht="15" x14ac:dyDescent="0.3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</row>
    <row r="1822" spans="1:172" ht="15" x14ac:dyDescent="0.3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</row>
    <row r="1823" spans="1:172" ht="15" x14ac:dyDescent="0.3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</row>
    <row r="1824" spans="1:172" ht="15" x14ac:dyDescent="0.3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</row>
    <row r="1825" spans="1:172" ht="15" x14ac:dyDescent="0.3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</row>
    <row r="1826" spans="1:172" ht="15" x14ac:dyDescent="0.3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</row>
    <row r="1827" spans="1:172" ht="15" x14ac:dyDescent="0.3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</row>
    <row r="1828" spans="1:172" ht="15" x14ac:dyDescent="0.3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</row>
    <row r="1829" spans="1:172" ht="15" x14ac:dyDescent="0.3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</row>
    <row r="1830" spans="1:172" ht="15" x14ac:dyDescent="0.3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</row>
    <row r="1831" spans="1:172" ht="15" x14ac:dyDescent="0.3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</row>
    <row r="1832" spans="1:172" ht="15" x14ac:dyDescent="0.3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</row>
    <row r="1833" spans="1:172" ht="15" x14ac:dyDescent="0.3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</row>
    <row r="1834" spans="1:172" ht="15" x14ac:dyDescent="0.3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</row>
    <row r="1835" spans="1:172" ht="15" x14ac:dyDescent="0.3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</row>
    <row r="1836" spans="1:172" ht="15" x14ac:dyDescent="0.3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</row>
    <row r="1837" spans="1:172" ht="15" x14ac:dyDescent="0.3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</row>
    <row r="1838" spans="1:172" ht="15" x14ac:dyDescent="0.3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</row>
    <row r="1839" spans="1:172" ht="15" x14ac:dyDescent="0.3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</row>
    <row r="1840" spans="1:172" ht="15" x14ac:dyDescent="0.3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</row>
    <row r="1841" spans="1:172" ht="15" x14ac:dyDescent="0.3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</row>
    <row r="1842" spans="1:172" ht="15" x14ac:dyDescent="0.3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</row>
    <row r="1843" spans="1:172" ht="15" x14ac:dyDescent="0.3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</row>
    <row r="1844" spans="1:172" ht="15" x14ac:dyDescent="0.3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</row>
    <row r="1845" spans="1:172" ht="15" x14ac:dyDescent="0.3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</row>
    <row r="1846" spans="1:172" ht="15" x14ac:dyDescent="0.3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</row>
    <row r="1847" spans="1:172" ht="15" x14ac:dyDescent="0.3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</row>
    <row r="1848" spans="1:172" ht="15" x14ac:dyDescent="0.3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</row>
    <row r="1849" spans="1:172" ht="15" x14ac:dyDescent="0.3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</row>
    <row r="1850" spans="1:172" ht="15" x14ac:dyDescent="0.3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</row>
    <row r="1851" spans="1:172" ht="15" x14ac:dyDescent="0.3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</row>
    <row r="1852" spans="1:172" ht="15" x14ac:dyDescent="0.3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</row>
    <row r="1853" spans="1:172" ht="15" x14ac:dyDescent="0.3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</row>
    <row r="1854" spans="1:172" ht="15" x14ac:dyDescent="0.3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</row>
    <row r="1855" spans="1:172" ht="15" x14ac:dyDescent="0.3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</row>
    <row r="1856" spans="1:172" ht="15" x14ac:dyDescent="0.3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</row>
    <row r="1857" spans="1:172" ht="15" x14ac:dyDescent="0.3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</row>
    <row r="1858" spans="1:172" ht="15" x14ac:dyDescent="0.3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</row>
    <row r="1859" spans="1:172" ht="15" x14ac:dyDescent="0.3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</row>
    <row r="1860" spans="1:172" ht="15" x14ac:dyDescent="0.3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</row>
    <row r="1861" spans="1:172" ht="15" x14ac:dyDescent="0.3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</row>
    <row r="1862" spans="1:172" ht="15" x14ac:dyDescent="0.3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</row>
    <row r="1863" spans="1:172" ht="15" x14ac:dyDescent="0.3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</row>
    <row r="1864" spans="1:172" ht="15" x14ac:dyDescent="0.3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</row>
    <row r="1865" spans="1:172" ht="15" x14ac:dyDescent="0.3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</row>
    <row r="1866" spans="1:172" ht="15" x14ac:dyDescent="0.3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</row>
    <row r="1867" spans="1:172" ht="15" x14ac:dyDescent="0.3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</row>
    <row r="1868" spans="1:172" ht="15" x14ac:dyDescent="0.3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</row>
    <row r="1869" spans="1:172" ht="15" x14ac:dyDescent="0.3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</row>
    <row r="1870" spans="1:172" ht="15" x14ac:dyDescent="0.3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</row>
    <row r="1871" spans="1:172" ht="15" x14ac:dyDescent="0.3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</row>
    <row r="1872" spans="1:172" ht="15" x14ac:dyDescent="0.3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</row>
    <row r="1873" spans="1:172" ht="15" x14ac:dyDescent="0.3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</row>
    <row r="1874" spans="1:172" ht="15" x14ac:dyDescent="0.3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</row>
    <row r="1875" spans="1:172" ht="15" x14ac:dyDescent="0.3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</row>
    <row r="1876" spans="1:172" ht="15" x14ac:dyDescent="0.3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</row>
    <row r="1877" spans="1:172" ht="15" x14ac:dyDescent="0.3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</row>
    <row r="1878" spans="1:172" ht="15" x14ac:dyDescent="0.3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</row>
    <row r="1879" spans="1:172" ht="15" x14ac:dyDescent="0.3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</row>
    <row r="1880" spans="1:172" ht="15" x14ac:dyDescent="0.3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</row>
    <row r="1881" spans="1:172" ht="15" x14ac:dyDescent="0.3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</row>
    <row r="1882" spans="1:172" ht="15" x14ac:dyDescent="0.3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</row>
    <row r="1883" spans="1:172" ht="15" x14ac:dyDescent="0.3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</row>
    <row r="1884" spans="1:172" ht="15" x14ac:dyDescent="0.3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</row>
    <row r="1885" spans="1:172" ht="15" x14ac:dyDescent="0.3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</row>
    <row r="1886" spans="1:172" ht="15" x14ac:dyDescent="0.3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</row>
    <row r="1887" spans="1:172" ht="15" x14ac:dyDescent="0.3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</row>
    <row r="1888" spans="1:172" ht="15" x14ac:dyDescent="0.3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</row>
    <row r="1889" spans="1:172" ht="15" x14ac:dyDescent="0.3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</row>
    <row r="1890" spans="1:172" ht="15" x14ac:dyDescent="0.3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</row>
    <row r="1891" spans="1:172" ht="15" x14ac:dyDescent="0.3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</row>
    <row r="1892" spans="1:172" ht="15" x14ac:dyDescent="0.3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</row>
    <row r="1893" spans="1:172" ht="15" x14ac:dyDescent="0.3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</row>
    <row r="1894" spans="1:172" ht="15" x14ac:dyDescent="0.3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</row>
    <row r="1895" spans="1:172" ht="15" x14ac:dyDescent="0.3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</row>
    <row r="1896" spans="1:172" ht="15" x14ac:dyDescent="0.3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</row>
    <row r="1897" spans="1:172" ht="15" x14ac:dyDescent="0.3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</row>
    <row r="1898" spans="1:172" ht="15" x14ac:dyDescent="0.3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</row>
    <row r="1899" spans="1:172" ht="15" x14ac:dyDescent="0.3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</row>
    <row r="1900" spans="1:172" ht="15" x14ac:dyDescent="0.3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</row>
    <row r="1901" spans="1:172" ht="15" x14ac:dyDescent="0.3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</row>
    <row r="1902" spans="1:172" ht="15" x14ac:dyDescent="0.3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</row>
    <row r="1903" spans="1:172" ht="15" x14ac:dyDescent="0.3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</row>
    <row r="1904" spans="1:172" ht="15" x14ac:dyDescent="0.3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</row>
    <row r="1905" spans="1:172" ht="15" x14ac:dyDescent="0.3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</row>
    <row r="1906" spans="1:172" ht="15" x14ac:dyDescent="0.3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</row>
    <row r="1907" spans="1:172" ht="15" x14ac:dyDescent="0.3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</row>
    <row r="1908" spans="1:172" ht="15" x14ac:dyDescent="0.3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</row>
    <row r="1909" spans="1:172" ht="15" x14ac:dyDescent="0.3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</row>
    <row r="1910" spans="1:172" ht="15" x14ac:dyDescent="0.3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</row>
    <row r="1911" spans="1:172" ht="15" x14ac:dyDescent="0.3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</row>
    <row r="1912" spans="1:172" ht="15" x14ac:dyDescent="0.3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</row>
    <row r="1913" spans="1:172" ht="15" x14ac:dyDescent="0.3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</row>
    <row r="1914" spans="1:172" ht="15" x14ac:dyDescent="0.3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</row>
    <row r="1915" spans="1:172" ht="15" x14ac:dyDescent="0.3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</row>
    <row r="1916" spans="1:172" ht="15" x14ac:dyDescent="0.3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</row>
    <row r="1917" spans="1:172" ht="15" x14ac:dyDescent="0.3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</row>
    <row r="1918" spans="1:172" ht="15" x14ac:dyDescent="0.3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</row>
    <row r="1919" spans="1:172" ht="15" x14ac:dyDescent="0.3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</row>
    <row r="1920" spans="1:172" ht="15" x14ac:dyDescent="0.3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</row>
    <row r="1921" spans="1:172" ht="15" x14ac:dyDescent="0.3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</row>
    <row r="1922" spans="1:172" ht="15" x14ac:dyDescent="0.3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</row>
    <row r="1923" spans="1:172" ht="15" x14ac:dyDescent="0.3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</row>
    <row r="1924" spans="1:172" ht="15" x14ac:dyDescent="0.3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</row>
    <row r="1925" spans="1:172" ht="15" x14ac:dyDescent="0.3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</row>
    <row r="1926" spans="1:172" ht="15" x14ac:dyDescent="0.3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</row>
    <row r="1927" spans="1:172" ht="15" x14ac:dyDescent="0.3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</row>
    <row r="1928" spans="1:172" ht="15" x14ac:dyDescent="0.3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</row>
    <row r="1929" spans="1:172" ht="15" x14ac:dyDescent="0.3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</row>
    <row r="1930" spans="1:172" ht="15" x14ac:dyDescent="0.3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</row>
    <row r="1931" spans="1:172" ht="15" x14ac:dyDescent="0.3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</row>
    <row r="1932" spans="1:172" ht="15" x14ac:dyDescent="0.3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</row>
    <row r="1933" spans="1:172" ht="15" x14ac:dyDescent="0.3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</row>
    <row r="1934" spans="1:172" ht="15" x14ac:dyDescent="0.3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</row>
    <row r="1935" spans="1:172" ht="15" x14ac:dyDescent="0.3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</row>
    <row r="1936" spans="1:172" ht="15" x14ac:dyDescent="0.3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</row>
    <row r="1937" spans="1:172" ht="15" x14ac:dyDescent="0.3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</row>
    <row r="1938" spans="1:172" ht="15" x14ac:dyDescent="0.3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</row>
    <row r="1939" spans="1:172" ht="15" x14ac:dyDescent="0.3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</row>
    <row r="1940" spans="1:172" ht="15" x14ac:dyDescent="0.3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</row>
    <row r="1941" spans="1:172" ht="15" x14ac:dyDescent="0.3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</row>
    <row r="1942" spans="1:172" ht="15" x14ac:dyDescent="0.3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</row>
    <row r="1943" spans="1:172" ht="15" x14ac:dyDescent="0.3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</row>
    <row r="1944" spans="1:172" ht="15" x14ac:dyDescent="0.3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</row>
    <row r="1945" spans="1:172" ht="15" x14ac:dyDescent="0.3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</row>
    <row r="1946" spans="1:172" ht="15" x14ac:dyDescent="0.3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</row>
    <row r="1947" spans="1:172" ht="15" x14ac:dyDescent="0.3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</row>
    <row r="1948" spans="1:172" ht="15" x14ac:dyDescent="0.3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</row>
    <row r="1949" spans="1:172" ht="15" x14ac:dyDescent="0.3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</row>
    <row r="1950" spans="1:172" ht="15" x14ac:dyDescent="0.3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</row>
    <row r="1951" spans="1:172" ht="15" x14ac:dyDescent="0.3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</row>
    <row r="1952" spans="1:172" ht="15" x14ac:dyDescent="0.3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</row>
    <row r="1953" spans="1:172" ht="15" x14ac:dyDescent="0.3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</row>
    <row r="1954" spans="1:172" ht="15" x14ac:dyDescent="0.3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</row>
    <row r="1955" spans="1:172" ht="15" x14ac:dyDescent="0.3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</row>
    <row r="1956" spans="1:172" ht="15" x14ac:dyDescent="0.3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</row>
    <row r="1957" spans="1:172" ht="15" x14ac:dyDescent="0.3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</row>
    <row r="1958" spans="1:172" ht="15" x14ac:dyDescent="0.3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</row>
    <row r="1959" spans="1:172" ht="15" x14ac:dyDescent="0.3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</row>
    <row r="1960" spans="1:172" ht="15" x14ac:dyDescent="0.3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</row>
    <row r="1961" spans="1:172" ht="15" x14ac:dyDescent="0.3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</row>
    <row r="1962" spans="1:172" ht="15" x14ac:dyDescent="0.3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</row>
    <row r="1963" spans="1:172" ht="15" x14ac:dyDescent="0.3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</row>
    <row r="1964" spans="1:172" ht="15" x14ac:dyDescent="0.3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</row>
    <row r="1965" spans="1:172" ht="15" x14ac:dyDescent="0.3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</row>
    <row r="1966" spans="1:172" ht="15" x14ac:dyDescent="0.3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</row>
    <row r="1967" spans="1:172" ht="15" x14ac:dyDescent="0.3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</row>
    <row r="1968" spans="1:172" ht="15" x14ac:dyDescent="0.3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</row>
    <row r="1969" spans="1:172" ht="15" x14ac:dyDescent="0.3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</row>
    <row r="1970" spans="1:172" ht="15" x14ac:dyDescent="0.3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</row>
    <row r="1971" spans="1:172" ht="15" x14ac:dyDescent="0.3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</row>
    <row r="1972" spans="1:172" ht="15" x14ac:dyDescent="0.3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</row>
    <row r="1973" spans="1:172" ht="15" x14ac:dyDescent="0.3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</row>
    <row r="1974" spans="1:172" ht="15" x14ac:dyDescent="0.3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</row>
    <row r="1975" spans="1:172" ht="15" x14ac:dyDescent="0.3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</row>
    <row r="1976" spans="1:172" ht="15" x14ac:dyDescent="0.3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</row>
    <row r="1977" spans="1:172" ht="15" x14ac:dyDescent="0.3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</row>
    <row r="1978" spans="1:172" ht="15" x14ac:dyDescent="0.3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</row>
    <row r="1979" spans="1:172" ht="15" x14ac:dyDescent="0.3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</row>
    <row r="1980" spans="1:172" ht="15" x14ac:dyDescent="0.3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</row>
    <row r="1981" spans="1:172" ht="15" x14ac:dyDescent="0.3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</row>
    <row r="1982" spans="1:172" ht="15" x14ac:dyDescent="0.3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</row>
    <row r="1983" spans="1:172" ht="15" x14ac:dyDescent="0.3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</row>
    <row r="1984" spans="1:172" ht="15" x14ac:dyDescent="0.3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</row>
    <row r="1985" spans="1:172" ht="15" x14ac:dyDescent="0.3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</row>
    <row r="1986" spans="1:172" ht="15" x14ac:dyDescent="0.3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</row>
    <row r="1987" spans="1:172" ht="15" x14ac:dyDescent="0.3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</row>
    <row r="1988" spans="1:172" ht="15" x14ac:dyDescent="0.3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</row>
    <row r="1989" spans="1:172" ht="15" x14ac:dyDescent="0.3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</row>
    <row r="1990" spans="1:172" ht="15" x14ac:dyDescent="0.3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</row>
    <row r="1991" spans="1:172" ht="15" x14ac:dyDescent="0.3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</row>
    <row r="1992" spans="1:172" ht="15" x14ac:dyDescent="0.3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</row>
    <row r="1993" spans="1:172" ht="15" x14ac:dyDescent="0.3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</row>
    <row r="1994" spans="1:172" ht="15" x14ac:dyDescent="0.3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</row>
    <row r="1995" spans="1:172" ht="15" x14ac:dyDescent="0.3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</row>
    <row r="1996" spans="1:172" ht="15" x14ac:dyDescent="0.3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</row>
    <row r="1997" spans="1:172" ht="15" x14ac:dyDescent="0.3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</row>
    <row r="1998" spans="1:172" ht="15" x14ac:dyDescent="0.3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</row>
    <row r="1999" spans="1:172" ht="15" x14ac:dyDescent="0.3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</row>
    <row r="2000" spans="1:172" ht="15" x14ac:dyDescent="0.3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</row>
    <row r="2001" spans="1:172" ht="15" x14ac:dyDescent="0.3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</row>
    <row r="2002" spans="1:172" ht="15" x14ac:dyDescent="0.3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</row>
    <row r="2003" spans="1:172" ht="15" x14ac:dyDescent="0.3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</row>
    <row r="2004" spans="1:172" ht="15" x14ac:dyDescent="0.3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</row>
    <row r="2005" spans="1:172" ht="15" x14ac:dyDescent="0.3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</row>
    <row r="2006" spans="1:172" ht="15" x14ac:dyDescent="0.3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</row>
    <row r="2007" spans="1:172" ht="15" x14ac:dyDescent="0.3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</row>
    <row r="2008" spans="1:172" ht="15" x14ac:dyDescent="0.3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</row>
    <row r="2009" spans="1:172" ht="15" x14ac:dyDescent="0.3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</row>
    <row r="2010" spans="1:172" ht="15" x14ac:dyDescent="0.3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</row>
    <row r="2011" spans="1:172" ht="15" x14ac:dyDescent="0.3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</row>
    <row r="2012" spans="1:172" ht="15" x14ac:dyDescent="0.3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</row>
    <row r="2013" spans="1:172" ht="15" x14ac:dyDescent="0.3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</row>
    <row r="2014" spans="1:172" ht="15" x14ac:dyDescent="0.3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</row>
    <row r="2015" spans="1:172" ht="15" x14ac:dyDescent="0.3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</row>
    <row r="2016" spans="1:172" ht="15" x14ac:dyDescent="0.3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</row>
    <row r="2017" spans="1:172" ht="15" x14ac:dyDescent="0.3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</row>
    <row r="2018" spans="1:172" ht="15" x14ac:dyDescent="0.3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</row>
    <row r="2019" spans="1:172" ht="15" x14ac:dyDescent="0.3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</row>
    <row r="2020" spans="1:172" ht="15" x14ac:dyDescent="0.3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</row>
    <row r="2021" spans="1:172" ht="15" x14ac:dyDescent="0.3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</row>
    <row r="2022" spans="1:172" ht="15" x14ac:dyDescent="0.3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</row>
    <row r="2023" spans="1:172" ht="15" x14ac:dyDescent="0.3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</row>
    <row r="2024" spans="1:172" ht="15" x14ac:dyDescent="0.3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</row>
    <row r="2025" spans="1:172" ht="15" x14ac:dyDescent="0.3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</row>
    <row r="2026" spans="1:172" ht="15" x14ac:dyDescent="0.3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</row>
    <row r="2027" spans="1:172" ht="15" x14ac:dyDescent="0.3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</row>
    <row r="2028" spans="1:172" ht="15" x14ac:dyDescent="0.3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</row>
    <row r="2029" spans="1:172" ht="15" x14ac:dyDescent="0.3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</row>
    <row r="2030" spans="1:172" ht="15" x14ac:dyDescent="0.3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</row>
    <row r="2031" spans="1:172" ht="15" x14ac:dyDescent="0.3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</row>
    <row r="2032" spans="1:172" ht="15" x14ac:dyDescent="0.3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</row>
    <row r="2033" spans="1:172" ht="15" x14ac:dyDescent="0.3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</row>
    <row r="2034" spans="1:172" ht="15" x14ac:dyDescent="0.3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</row>
    <row r="2035" spans="1:172" ht="15" x14ac:dyDescent="0.3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</row>
    <row r="2036" spans="1:172" ht="15" x14ac:dyDescent="0.3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</row>
    <row r="2037" spans="1:172" ht="15" x14ac:dyDescent="0.3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</row>
    <row r="2038" spans="1:172" ht="15" x14ac:dyDescent="0.3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</row>
    <row r="2039" spans="1:172" ht="15" x14ac:dyDescent="0.3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</row>
    <row r="2040" spans="1:172" ht="15" x14ac:dyDescent="0.3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</row>
    <row r="2041" spans="1:172" ht="15" x14ac:dyDescent="0.3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</row>
    <row r="2042" spans="1:172" ht="15" x14ac:dyDescent="0.3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</row>
    <row r="2043" spans="1:172" ht="15" x14ac:dyDescent="0.3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</row>
    <row r="2044" spans="1:172" ht="15" x14ac:dyDescent="0.3">
      <c r="A2044" s="39"/>
      <c r="B2044" s="39"/>
      <c r="C2044" s="39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  <c r="BG2044" s="39"/>
      <c r="BH2044" s="39"/>
      <c r="BI2044" s="39"/>
      <c r="BJ2044" s="39"/>
      <c r="BK2044" s="39"/>
      <c r="BL2044" s="39"/>
      <c r="BM2044" s="39"/>
      <c r="BN2044" s="39"/>
      <c r="BO2044" s="39"/>
      <c r="BP2044" s="39"/>
      <c r="BQ2044" s="39"/>
      <c r="BR2044" s="39"/>
      <c r="BS2044" s="39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39"/>
      <c r="CD2044" s="39"/>
      <c r="CE2044" s="39"/>
      <c r="CF2044" s="39"/>
      <c r="CG2044" s="39"/>
      <c r="CH2044" s="39"/>
      <c r="CI2044" s="39"/>
      <c r="CJ2044" s="39"/>
      <c r="CK2044" s="39"/>
      <c r="CL2044" s="39"/>
      <c r="CM2044" s="39"/>
      <c r="CN2044" s="39"/>
      <c r="CO2044" s="39"/>
      <c r="CP2044" s="39"/>
      <c r="CQ2044" s="39"/>
      <c r="CR2044" s="39"/>
      <c r="CS2044" s="39"/>
      <c r="CT2044" s="39"/>
      <c r="CU2044" s="39"/>
      <c r="CV2044" s="39"/>
      <c r="CW2044" s="39"/>
      <c r="CX2044" s="39"/>
      <c r="CY2044" s="39"/>
      <c r="CZ2044" s="39"/>
      <c r="DA2044" s="39"/>
      <c r="DB2044" s="39"/>
      <c r="DC2044" s="39"/>
      <c r="DD2044" s="39"/>
      <c r="DE2044" s="39"/>
      <c r="DF2044" s="39"/>
      <c r="DG2044" s="39"/>
      <c r="DH2044" s="39"/>
      <c r="DI2044" s="39"/>
      <c r="DJ2044" s="39"/>
      <c r="DK2044" s="39"/>
      <c r="DL2044" s="39"/>
      <c r="DM2044" s="39"/>
      <c r="DN2044" s="39"/>
      <c r="DO2044" s="39"/>
      <c r="DP2044" s="39"/>
      <c r="DQ2044" s="39"/>
      <c r="DR2044" s="39"/>
      <c r="DS2044" s="39"/>
      <c r="DT2044" s="39"/>
      <c r="DU2044" s="39"/>
      <c r="DV2044" s="39"/>
      <c r="DW2044" s="39"/>
      <c r="DX2044" s="39"/>
      <c r="DY2044" s="39"/>
      <c r="DZ2044" s="39"/>
      <c r="EA2044" s="39"/>
      <c r="EB2044" s="39"/>
      <c r="EC2044" s="39"/>
      <c r="ED2044" s="39"/>
      <c r="EE2044" s="39"/>
      <c r="EF2044" s="39"/>
      <c r="EG2044" s="39"/>
      <c r="EH2044" s="39"/>
      <c r="EI2044" s="39"/>
      <c r="EJ2044" s="39"/>
      <c r="EK2044" s="39"/>
      <c r="EL2044" s="39"/>
      <c r="EM2044" s="39"/>
      <c r="EN2044" s="39"/>
      <c r="EO2044" s="39"/>
      <c r="EP2044" s="39"/>
      <c r="EQ2044" s="39"/>
      <c r="ER2044" s="39"/>
      <c r="ES2044" s="39"/>
      <c r="ET2044" s="39"/>
      <c r="EU2044" s="39"/>
      <c r="EV2044" s="39"/>
      <c r="EW2044" s="39"/>
      <c r="EX2044" s="39"/>
      <c r="EY2044" s="39"/>
      <c r="EZ2044" s="39"/>
      <c r="FA2044" s="39"/>
      <c r="FB2044" s="39"/>
      <c r="FC2044" s="39"/>
      <c r="FD2044" s="39"/>
      <c r="FE2044" s="39"/>
      <c r="FF2044" s="39"/>
      <c r="FG2044" s="39"/>
      <c r="FH2044" s="39"/>
      <c r="FI2044" s="39"/>
      <c r="FJ2044" s="39"/>
      <c r="FK2044" s="39"/>
      <c r="FL2044" s="39"/>
      <c r="FM2044" s="39"/>
      <c r="FN2044" s="39"/>
      <c r="FO2044" s="39"/>
      <c r="FP2044" s="39"/>
    </row>
    <row r="2045" spans="1:172" ht="15" x14ac:dyDescent="0.3">
      <c r="A2045" s="39"/>
      <c r="B2045" s="39"/>
      <c r="C2045" s="39"/>
      <c r="D2045" s="39"/>
      <c r="E2045" s="39"/>
      <c r="F2045" s="39"/>
      <c r="G2045" s="39"/>
      <c r="H2045" s="39"/>
      <c r="I2045" s="39"/>
      <c r="J2045" s="39"/>
      <c r="K2045" s="39"/>
      <c r="L2045" s="39"/>
      <c r="M2045" s="39"/>
      <c r="N2045" s="39"/>
      <c r="O2045" s="39"/>
      <c r="P2045" s="39"/>
      <c r="Q2045" s="39"/>
      <c r="R2045" s="39"/>
      <c r="S2045" s="39"/>
      <c r="T2045" s="39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F2045" s="39"/>
      <c r="AG2045" s="39"/>
      <c r="AH2045" s="39"/>
      <c r="AI2045" s="39"/>
      <c r="AJ2045" s="39"/>
      <c r="AK2045" s="39"/>
      <c r="AL2045" s="39"/>
      <c r="AM2045" s="39"/>
      <c r="AN2045" s="39"/>
      <c r="AO2045" s="39"/>
      <c r="AP2045" s="39"/>
      <c r="AQ2045" s="39"/>
      <c r="AR2045" s="39"/>
      <c r="AS2045" s="39"/>
      <c r="AT2045" s="39"/>
      <c r="AU2045" s="39"/>
      <c r="AV2045" s="39"/>
      <c r="AW2045" s="39"/>
      <c r="AX2045" s="39"/>
      <c r="AY2045" s="39"/>
      <c r="AZ2045" s="39"/>
      <c r="BA2045" s="39"/>
      <c r="BB2045" s="39"/>
      <c r="BC2045" s="39"/>
      <c r="BD2045" s="39"/>
      <c r="BE2045" s="39"/>
      <c r="BF2045" s="39"/>
      <c r="BG2045" s="39"/>
      <c r="BH2045" s="39"/>
      <c r="BI2045" s="39"/>
      <c r="BJ2045" s="39"/>
      <c r="BK2045" s="39"/>
      <c r="BL2045" s="39"/>
      <c r="BM2045" s="39"/>
      <c r="BN2045" s="39"/>
      <c r="BO2045" s="39"/>
      <c r="BP2045" s="39"/>
      <c r="BQ2045" s="39"/>
      <c r="BR2045" s="39"/>
      <c r="BS2045" s="39"/>
      <c r="BT2045" s="39"/>
      <c r="BU2045" s="39"/>
      <c r="BV2045" s="39"/>
      <c r="BW2045" s="39"/>
      <c r="BX2045" s="39"/>
      <c r="BY2045" s="39"/>
      <c r="BZ2045" s="39"/>
      <c r="CA2045" s="39"/>
      <c r="CB2045" s="39"/>
      <c r="CC2045" s="39"/>
      <c r="CD2045" s="39"/>
      <c r="CE2045" s="39"/>
      <c r="CF2045" s="39"/>
      <c r="CG2045" s="39"/>
      <c r="CH2045" s="39"/>
      <c r="CI2045" s="39"/>
      <c r="CJ2045" s="39"/>
      <c r="CK2045" s="39"/>
      <c r="CL2045" s="39"/>
      <c r="CM2045" s="39"/>
      <c r="CN2045" s="39"/>
      <c r="CO2045" s="39"/>
      <c r="CP2045" s="39"/>
      <c r="CQ2045" s="39"/>
      <c r="CR2045" s="39"/>
      <c r="CS2045" s="39"/>
      <c r="CT2045" s="39"/>
      <c r="CU2045" s="39"/>
      <c r="CV2045" s="39"/>
      <c r="CW2045" s="39"/>
      <c r="CX2045" s="39"/>
      <c r="CY2045" s="39"/>
      <c r="CZ2045" s="39"/>
      <c r="DA2045" s="39"/>
      <c r="DB2045" s="39"/>
      <c r="DC2045" s="39"/>
      <c r="DD2045" s="39"/>
      <c r="DE2045" s="39"/>
      <c r="DF2045" s="39"/>
      <c r="DG2045" s="39"/>
      <c r="DH2045" s="39"/>
      <c r="DI2045" s="39"/>
      <c r="DJ2045" s="39"/>
      <c r="DK2045" s="39"/>
      <c r="DL2045" s="39"/>
      <c r="DM2045" s="39"/>
      <c r="DN2045" s="39"/>
      <c r="DO2045" s="39"/>
      <c r="DP2045" s="39"/>
      <c r="DQ2045" s="39"/>
      <c r="DR2045" s="39"/>
      <c r="DS2045" s="39"/>
      <c r="DT2045" s="39"/>
      <c r="DU2045" s="39"/>
      <c r="DV2045" s="39"/>
      <c r="DW2045" s="39"/>
      <c r="DX2045" s="39"/>
      <c r="DY2045" s="39"/>
      <c r="DZ2045" s="39"/>
      <c r="EA2045" s="39"/>
      <c r="EB2045" s="39"/>
      <c r="EC2045" s="39"/>
      <c r="ED2045" s="39"/>
      <c r="EE2045" s="39"/>
      <c r="EF2045" s="39"/>
      <c r="EG2045" s="39"/>
      <c r="EH2045" s="39"/>
      <c r="EI2045" s="39"/>
      <c r="EJ2045" s="39"/>
      <c r="EK2045" s="39"/>
      <c r="EL2045" s="39"/>
      <c r="EM2045" s="39"/>
      <c r="EN2045" s="39"/>
      <c r="EO2045" s="39"/>
      <c r="EP2045" s="39"/>
      <c r="EQ2045" s="39"/>
      <c r="ER2045" s="39"/>
      <c r="ES2045" s="39"/>
      <c r="ET2045" s="39"/>
      <c r="EU2045" s="39"/>
      <c r="EV2045" s="39"/>
      <c r="EW2045" s="39"/>
      <c r="EX2045" s="39"/>
      <c r="EY2045" s="39"/>
      <c r="EZ2045" s="39"/>
      <c r="FA2045" s="39"/>
      <c r="FB2045" s="39"/>
      <c r="FC2045" s="39"/>
      <c r="FD2045" s="39"/>
      <c r="FE2045" s="39"/>
      <c r="FF2045" s="39"/>
      <c r="FG2045" s="39"/>
      <c r="FH2045" s="39"/>
      <c r="FI2045" s="39"/>
      <c r="FJ2045" s="39"/>
      <c r="FK2045" s="39"/>
      <c r="FL2045" s="39"/>
      <c r="FM2045" s="39"/>
      <c r="FN2045" s="39"/>
      <c r="FO2045" s="39"/>
      <c r="FP2045" s="39"/>
    </row>
    <row r="2046" spans="1:172" ht="15" x14ac:dyDescent="0.3">
      <c r="A2046" s="39"/>
      <c r="B2046" s="39"/>
      <c r="C2046" s="39"/>
      <c r="D2046" s="39"/>
      <c r="E2046" s="39"/>
      <c r="F2046" s="39"/>
      <c r="G2046" s="39"/>
      <c r="H2046" s="39"/>
      <c r="I2046" s="39"/>
      <c r="J2046" s="39"/>
      <c r="K2046" s="39"/>
      <c r="L2046" s="39"/>
      <c r="M2046" s="39"/>
      <c r="N2046" s="39"/>
      <c r="O2046" s="39"/>
      <c r="P2046" s="39"/>
      <c r="Q2046" s="39"/>
      <c r="R2046" s="39"/>
      <c r="S2046" s="39"/>
      <c r="T2046" s="39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F2046" s="39"/>
      <c r="AG2046" s="39"/>
      <c r="AH2046" s="39"/>
      <c r="AI2046" s="39"/>
      <c r="AJ2046" s="39"/>
      <c r="AK2046" s="39"/>
      <c r="AL2046" s="39"/>
      <c r="AM2046" s="39"/>
      <c r="AN2046" s="39"/>
      <c r="AO2046" s="39"/>
      <c r="AP2046" s="39"/>
      <c r="AQ2046" s="39"/>
      <c r="AR2046" s="39"/>
      <c r="AS2046" s="39"/>
      <c r="AT2046" s="39"/>
      <c r="AU2046" s="39"/>
      <c r="AV2046" s="39"/>
      <c r="AW2046" s="39"/>
      <c r="AX2046" s="39"/>
      <c r="AY2046" s="39"/>
      <c r="AZ2046" s="39"/>
      <c r="BA2046" s="39"/>
      <c r="BB2046" s="39"/>
      <c r="BC2046" s="39"/>
      <c r="BD2046" s="39"/>
      <c r="BE2046" s="39"/>
      <c r="BF2046" s="39"/>
      <c r="BG2046" s="39"/>
      <c r="BH2046" s="39"/>
      <c r="BI2046" s="39"/>
      <c r="BJ2046" s="39"/>
      <c r="BK2046" s="39"/>
      <c r="BL2046" s="39"/>
      <c r="BM2046" s="39"/>
      <c r="BN2046" s="39"/>
      <c r="BO2046" s="39"/>
      <c r="BP2046" s="39"/>
      <c r="BQ2046" s="39"/>
      <c r="BR2046" s="39"/>
      <c r="BS2046" s="39"/>
      <c r="BT2046" s="39"/>
      <c r="BU2046" s="39"/>
      <c r="BV2046" s="39"/>
      <c r="BW2046" s="39"/>
      <c r="BX2046" s="39"/>
      <c r="BY2046" s="39"/>
      <c r="BZ2046" s="39"/>
      <c r="CA2046" s="39"/>
      <c r="CB2046" s="39"/>
      <c r="CC2046" s="39"/>
      <c r="CD2046" s="39"/>
      <c r="CE2046" s="39"/>
      <c r="CF2046" s="39"/>
      <c r="CG2046" s="39"/>
      <c r="CH2046" s="39"/>
      <c r="CI2046" s="39"/>
      <c r="CJ2046" s="39"/>
      <c r="CK2046" s="39"/>
      <c r="CL2046" s="39"/>
      <c r="CM2046" s="39"/>
      <c r="CN2046" s="39"/>
      <c r="CO2046" s="39"/>
      <c r="CP2046" s="39"/>
      <c r="CQ2046" s="39"/>
      <c r="CR2046" s="39"/>
      <c r="CS2046" s="39"/>
      <c r="CT2046" s="39"/>
      <c r="CU2046" s="39"/>
      <c r="CV2046" s="39"/>
      <c r="CW2046" s="39"/>
      <c r="CX2046" s="39"/>
      <c r="CY2046" s="39"/>
      <c r="CZ2046" s="39"/>
      <c r="DA2046" s="39"/>
      <c r="DB2046" s="39"/>
      <c r="DC2046" s="39"/>
      <c r="DD2046" s="39"/>
      <c r="DE2046" s="39"/>
      <c r="DF2046" s="39"/>
      <c r="DG2046" s="39"/>
      <c r="DH2046" s="39"/>
      <c r="DI2046" s="39"/>
      <c r="DJ2046" s="39"/>
      <c r="DK2046" s="39"/>
      <c r="DL2046" s="39"/>
      <c r="DM2046" s="39"/>
      <c r="DN2046" s="39"/>
      <c r="DO2046" s="39"/>
      <c r="DP2046" s="39"/>
      <c r="DQ2046" s="39"/>
      <c r="DR2046" s="39"/>
      <c r="DS2046" s="39"/>
      <c r="DT2046" s="39"/>
      <c r="DU2046" s="39"/>
      <c r="DV2046" s="39"/>
      <c r="DW2046" s="39"/>
      <c r="DX2046" s="39"/>
      <c r="DY2046" s="39"/>
      <c r="DZ2046" s="39"/>
      <c r="EA2046" s="39"/>
      <c r="EB2046" s="39"/>
      <c r="EC2046" s="39"/>
      <c r="ED2046" s="39"/>
      <c r="EE2046" s="39"/>
      <c r="EF2046" s="39"/>
      <c r="EG2046" s="39"/>
      <c r="EH2046" s="39"/>
      <c r="EI2046" s="39"/>
      <c r="EJ2046" s="39"/>
      <c r="EK2046" s="39"/>
      <c r="EL2046" s="39"/>
      <c r="EM2046" s="39"/>
      <c r="EN2046" s="39"/>
      <c r="EO2046" s="39"/>
      <c r="EP2046" s="39"/>
      <c r="EQ2046" s="39"/>
      <c r="ER2046" s="39"/>
      <c r="ES2046" s="39"/>
      <c r="ET2046" s="39"/>
      <c r="EU2046" s="39"/>
      <c r="EV2046" s="39"/>
      <c r="EW2046" s="39"/>
      <c r="EX2046" s="39"/>
      <c r="EY2046" s="39"/>
      <c r="EZ2046" s="39"/>
      <c r="FA2046" s="39"/>
      <c r="FB2046" s="39"/>
      <c r="FC2046" s="39"/>
      <c r="FD2046" s="39"/>
      <c r="FE2046" s="39"/>
      <c r="FF2046" s="39"/>
      <c r="FG2046" s="39"/>
      <c r="FH2046" s="39"/>
      <c r="FI2046" s="39"/>
      <c r="FJ2046" s="39"/>
      <c r="FK2046" s="39"/>
      <c r="FL2046" s="39"/>
      <c r="FM2046" s="39"/>
      <c r="FN2046" s="39"/>
      <c r="FO2046" s="39"/>
      <c r="FP2046" s="39"/>
    </row>
    <row r="2047" spans="1:172" ht="15" x14ac:dyDescent="0.3">
      <c r="A2047" s="39"/>
      <c r="B2047" s="39"/>
      <c r="C2047" s="39"/>
      <c r="D2047" s="39"/>
      <c r="E2047" s="39"/>
      <c r="F2047" s="39"/>
      <c r="G2047" s="39"/>
      <c r="H2047" s="39"/>
      <c r="I2047" s="39"/>
      <c r="J2047" s="39"/>
      <c r="K2047" s="39"/>
      <c r="L2047" s="39"/>
      <c r="M2047" s="39"/>
      <c r="N2047" s="39"/>
      <c r="O2047" s="39"/>
      <c r="P2047" s="39"/>
      <c r="Q2047" s="39"/>
      <c r="R2047" s="39"/>
      <c r="S2047" s="39"/>
      <c r="T2047" s="39"/>
      <c r="U2047" s="39"/>
      <c r="V2047" s="39"/>
      <c r="W2047" s="39"/>
      <c r="X2047" s="39"/>
      <c r="Y2047" s="39"/>
      <c r="Z2047" s="39"/>
      <c r="AA2047" s="39"/>
      <c r="AB2047" s="39"/>
      <c r="AC2047" s="39"/>
      <c r="AD2047" s="39"/>
      <c r="AE2047" s="39"/>
      <c r="AF2047" s="39"/>
      <c r="AG2047" s="39"/>
      <c r="AH2047" s="39"/>
      <c r="AI2047" s="39"/>
      <c r="AJ2047" s="39"/>
      <c r="AK2047" s="39"/>
      <c r="AL2047" s="39"/>
      <c r="AM2047" s="39"/>
      <c r="AN2047" s="39"/>
      <c r="AO2047" s="39"/>
      <c r="AP2047" s="39"/>
      <c r="AQ2047" s="39"/>
      <c r="AR2047" s="39"/>
      <c r="AS2047" s="39"/>
      <c r="AT2047" s="39"/>
      <c r="AU2047" s="39"/>
      <c r="AV2047" s="39"/>
      <c r="AW2047" s="39"/>
      <c r="AX2047" s="39"/>
      <c r="AY2047" s="39"/>
      <c r="AZ2047" s="39"/>
      <c r="BA2047" s="39"/>
      <c r="BB2047" s="39"/>
      <c r="BC2047" s="39"/>
      <c r="BD2047" s="39"/>
      <c r="BE2047" s="39"/>
      <c r="BF2047" s="39"/>
      <c r="BG2047" s="39"/>
      <c r="BH2047" s="39"/>
      <c r="BI2047" s="39"/>
      <c r="BJ2047" s="39"/>
      <c r="BK2047" s="39"/>
      <c r="BL2047" s="39"/>
      <c r="BM2047" s="39"/>
      <c r="BN2047" s="39"/>
      <c r="BO2047" s="39"/>
      <c r="BP2047" s="39"/>
      <c r="BQ2047" s="39"/>
      <c r="BR2047" s="39"/>
      <c r="BS2047" s="39"/>
      <c r="BT2047" s="39"/>
      <c r="BU2047" s="39"/>
      <c r="BV2047" s="39"/>
      <c r="BW2047" s="39"/>
      <c r="BX2047" s="39"/>
      <c r="BY2047" s="39"/>
      <c r="BZ2047" s="39"/>
      <c r="CA2047" s="39"/>
      <c r="CB2047" s="39"/>
      <c r="CC2047" s="39"/>
      <c r="CD2047" s="39"/>
      <c r="CE2047" s="39"/>
      <c r="CF2047" s="39"/>
      <c r="CG2047" s="39"/>
      <c r="CH2047" s="39"/>
      <c r="CI2047" s="39"/>
      <c r="CJ2047" s="39"/>
      <c r="CK2047" s="39"/>
      <c r="CL2047" s="39"/>
      <c r="CM2047" s="39"/>
      <c r="CN2047" s="39"/>
      <c r="CO2047" s="39"/>
      <c r="CP2047" s="39"/>
      <c r="CQ2047" s="39"/>
      <c r="CR2047" s="39"/>
      <c r="CS2047" s="39"/>
      <c r="CT2047" s="39"/>
      <c r="CU2047" s="39"/>
      <c r="CV2047" s="39"/>
      <c r="CW2047" s="39"/>
      <c r="CX2047" s="39"/>
      <c r="CY2047" s="39"/>
      <c r="CZ2047" s="39"/>
      <c r="DA2047" s="39"/>
      <c r="DB2047" s="39"/>
      <c r="DC2047" s="39"/>
      <c r="DD2047" s="39"/>
      <c r="DE2047" s="39"/>
      <c r="DF2047" s="39"/>
      <c r="DG2047" s="39"/>
      <c r="DH2047" s="39"/>
      <c r="DI2047" s="39"/>
      <c r="DJ2047" s="39"/>
      <c r="DK2047" s="39"/>
      <c r="DL2047" s="39"/>
      <c r="DM2047" s="39"/>
      <c r="DN2047" s="39"/>
      <c r="DO2047" s="39"/>
      <c r="DP2047" s="39"/>
      <c r="DQ2047" s="39"/>
      <c r="DR2047" s="39"/>
      <c r="DS2047" s="39"/>
      <c r="DT2047" s="39"/>
      <c r="DU2047" s="39"/>
      <c r="DV2047" s="39"/>
      <c r="DW2047" s="39"/>
      <c r="DX2047" s="39"/>
      <c r="DY2047" s="39"/>
      <c r="DZ2047" s="39"/>
      <c r="EA2047" s="39"/>
      <c r="EB2047" s="39"/>
      <c r="EC2047" s="39"/>
      <c r="ED2047" s="39"/>
      <c r="EE2047" s="39"/>
      <c r="EF2047" s="39"/>
      <c r="EG2047" s="39"/>
      <c r="EH2047" s="39"/>
      <c r="EI2047" s="39"/>
      <c r="EJ2047" s="39"/>
      <c r="EK2047" s="39"/>
      <c r="EL2047" s="39"/>
      <c r="EM2047" s="39"/>
      <c r="EN2047" s="39"/>
      <c r="EO2047" s="39"/>
      <c r="EP2047" s="39"/>
      <c r="EQ2047" s="39"/>
      <c r="ER2047" s="39"/>
      <c r="ES2047" s="39"/>
      <c r="ET2047" s="39"/>
      <c r="EU2047" s="39"/>
      <c r="EV2047" s="39"/>
      <c r="EW2047" s="39"/>
      <c r="EX2047" s="39"/>
      <c r="EY2047" s="39"/>
      <c r="EZ2047" s="39"/>
      <c r="FA2047" s="39"/>
      <c r="FB2047" s="39"/>
      <c r="FC2047" s="39"/>
      <c r="FD2047" s="39"/>
      <c r="FE2047" s="39"/>
      <c r="FF2047" s="39"/>
      <c r="FG2047" s="39"/>
      <c r="FH2047" s="39"/>
      <c r="FI2047" s="39"/>
      <c r="FJ2047" s="39"/>
      <c r="FK2047" s="39"/>
      <c r="FL2047" s="39"/>
      <c r="FM2047" s="39"/>
      <c r="FN2047" s="39"/>
      <c r="FO2047" s="39"/>
      <c r="FP2047" s="39"/>
    </row>
    <row r="2048" spans="1:172" ht="15" x14ac:dyDescent="0.3">
      <c r="A2048" s="39"/>
      <c r="B2048" s="39"/>
      <c r="C2048" s="39"/>
      <c r="D2048" s="39"/>
      <c r="E2048" s="39"/>
      <c r="F2048" s="39"/>
      <c r="G2048" s="39"/>
      <c r="H2048" s="39"/>
      <c r="I2048" s="39"/>
      <c r="J2048" s="39"/>
      <c r="K2048" s="39"/>
      <c r="L2048" s="39"/>
      <c r="M2048" s="39"/>
      <c r="N2048" s="39"/>
      <c r="O2048" s="39"/>
      <c r="P2048" s="39"/>
      <c r="Q2048" s="39"/>
      <c r="R2048" s="39"/>
      <c r="S2048" s="39"/>
      <c r="T2048" s="39"/>
      <c r="U2048" s="39"/>
      <c r="V2048" s="39"/>
      <c r="W2048" s="39"/>
      <c r="X2048" s="39"/>
      <c r="Y2048" s="39"/>
      <c r="Z2048" s="39"/>
      <c r="AA2048" s="39"/>
      <c r="AB2048" s="39"/>
      <c r="AC2048" s="39"/>
      <c r="AD2048" s="39"/>
      <c r="AE2048" s="39"/>
      <c r="AF2048" s="39"/>
      <c r="AG2048" s="39"/>
      <c r="AH2048" s="39"/>
      <c r="AI2048" s="39"/>
      <c r="AJ2048" s="39"/>
      <c r="AK2048" s="39"/>
      <c r="AL2048" s="39"/>
      <c r="AM2048" s="39"/>
      <c r="AN2048" s="39"/>
      <c r="AO2048" s="39"/>
      <c r="AP2048" s="39"/>
      <c r="AQ2048" s="39"/>
      <c r="AR2048" s="39"/>
      <c r="AS2048" s="39"/>
      <c r="AT2048" s="39"/>
      <c r="AU2048" s="39"/>
      <c r="AV2048" s="39"/>
      <c r="AW2048" s="39"/>
      <c r="AX2048" s="39"/>
      <c r="AY2048" s="39"/>
      <c r="AZ2048" s="39"/>
      <c r="BA2048" s="39"/>
      <c r="BB2048" s="39"/>
      <c r="BC2048" s="39"/>
      <c r="BD2048" s="39"/>
      <c r="BE2048" s="39"/>
      <c r="BF2048" s="39"/>
      <c r="BG2048" s="39"/>
      <c r="BH2048" s="39"/>
      <c r="BI2048" s="39"/>
      <c r="BJ2048" s="39"/>
      <c r="BK2048" s="39"/>
      <c r="BL2048" s="39"/>
      <c r="BM2048" s="39"/>
      <c r="BN2048" s="39"/>
      <c r="BO2048" s="39"/>
      <c r="BP2048" s="39"/>
      <c r="BQ2048" s="39"/>
      <c r="BR2048" s="39"/>
      <c r="BS2048" s="39"/>
      <c r="BT2048" s="39"/>
      <c r="BU2048" s="39"/>
      <c r="BV2048" s="39"/>
      <c r="BW2048" s="39"/>
      <c r="BX2048" s="39"/>
      <c r="BY2048" s="39"/>
      <c r="BZ2048" s="39"/>
      <c r="CA2048" s="39"/>
      <c r="CB2048" s="39"/>
      <c r="CC2048" s="39"/>
      <c r="CD2048" s="39"/>
      <c r="CE2048" s="39"/>
      <c r="CF2048" s="39"/>
      <c r="CG2048" s="39"/>
      <c r="CH2048" s="39"/>
      <c r="CI2048" s="39"/>
      <c r="CJ2048" s="39"/>
      <c r="CK2048" s="39"/>
      <c r="CL2048" s="39"/>
      <c r="CM2048" s="39"/>
      <c r="CN2048" s="39"/>
      <c r="CO2048" s="39"/>
      <c r="CP2048" s="39"/>
      <c r="CQ2048" s="39"/>
      <c r="CR2048" s="39"/>
      <c r="CS2048" s="39"/>
      <c r="CT2048" s="39"/>
      <c r="CU2048" s="39"/>
      <c r="CV2048" s="39"/>
      <c r="CW2048" s="39"/>
      <c r="CX2048" s="39"/>
      <c r="CY2048" s="39"/>
      <c r="CZ2048" s="39"/>
      <c r="DA2048" s="39"/>
      <c r="DB2048" s="39"/>
      <c r="DC2048" s="39"/>
      <c r="DD2048" s="39"/>
      <c r="DE2048" s="39"/>
      <c r="DF2048" s="39"/>
      <c r="DG2048" s="39"/>
      <c r="DH2048" s="39"/>
      <c r="DI2048" s="39"/>
      <c r="DJ2048" s="39"/>
      <c r="DK2048" s="39"/>
      <c r="DL2048" s="39"/>
      <c r="DM2048" s="39"/>
      <c r="DN2048" s="39"/>
      <c r="DO2048" s="39"/>
      <c r="DP2048" s="39"/>
      <c r="DQ2048" s="39"/>
      <c r="DR2048" s="39"/>
      <c r="DS2048" s="39"/>
      <c r="DT2048" s="39"/>
      <c r="DU2048" s="39"/>
      <c r="DV2048" s="39"/>
      <c r="DW2048" s="39"/>
      <c r="DX2048" s="39"/>
      <c r="DY2048" s="39"/>
      <c r="DZ2048" s="39"/>
      <c r="EA2048" s="39"/>
      <c r="EB2048" s="39"/>
      <c r="EC2048" s="39"/>
      <c r="ED2048" s="39"/>
      <c r="EE2048" s="39"/>
      <c r="EF2048" s="39"/>
      <c r="EG2048" s="39"/>
      <c r="EH2048" s="39"/>
      <c r="EI2048" s="39"/>
      <c r="EJ2048" s="39"/>
      <c r="EK2048" s="39"/>
      <c r="EL2048" s="39"/>
      <c r="EM2048" s="39"/>
      <c r="EN2048" s="39"/>
      <c r="EO2048" s="39"/>
      <c r="EP2048" s="39"/>
      <c r="EQ2048" s="39"/>
      <c r="ER2048" s="39"/>
      <c r="ES2048" s="39"/>
      <c r="ET2048" s="39"/>
      <c r="EU2048" s="39"/>
      <c r="EV2048" s="39"/>
      <c r="EW2048" s="39"/>
      <c r="EX2048" s="39"/>
      <c r="EY2048" s="39"/>
      <c r="EZ2048" s="39"/>
      <c r="FA2048" s="39"/>
      <c r="FB2048" s="39"/>
      <c r="FC2048" s="39"/>
      <c r="FD2048" s="39"/>
      <c r="FE2048" s="39"/>
      <c r="FF2048" s="39"/>
      <c r="FG2048" s="39"/>
      <c r="FH2048" s="39"/>
      <c r="FI2048" s="39"/>
      <c r="FJ2048" s="39"/>
      <c r="FK2048" s="39"/>
      <c r="FL2048" s="39"/>
      <c r="FM2048" s="39"/>
      <c r="FN2048" s="39"/>
      <c r="FO2048" s="39"/>
      <c r="FP2048" s="39"/>
    </row>
    <row r="2049" spans="1:172" ht="15" x14ac:dyDescent="0.3">
      <c r="A2049" s="39"/>
      <c r="B2049" s="39"/>
      <c r="C2049" s="39"/>
      <c r="D2049" s="39"/>
      <c r="E2049" s="39"/>
      <c r="F2049" s="39"/>
      <c r="G2049" s="39"/>
      <c r="H2049" s="39"/>
      <c r="I2049" s="39"/>
      <c r="J2049" s="39"/>
      <c r="K2049" s="39"/>
      <c r="L2049" s="39"/>
      <c r="M2049" s="39"/>
      <c r="N2049" s="39"/>
      <c r="O2049" s="39"/>
      <c r="P2049" s="39"/>
      <c r="Q2049" s="39"/>
      <c r="R2049" s="39"/>
      <c r="S2049" s="39"/>
      <c r="T2049" s="39"/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39"/>
      <c r="AE2049" s="39"/>
      <c r="AF2049" s="39"/>
      <c r="AG2049" s="39"/>
      <c r="AH2049" s="39"/>
      <c r="AI2049" s="39"/>
      <c r="AJ2049" s="39"/>
      <c r="AK2049" s="39"/>
      <c r="AL2049" s="39"/>
      <c r="AM2049" s="39"/>
      <c r="AN2049" s="39"/>
      <c r="AO2049" s="39"/>
      <c r="AP2049" s="39"/>
      <c r="AQ2049" s="39"/>
      <c r="AR2049" s="39"/>
      <c r="AS2049" s="39"/>
      <c r="AT2049" s="39"/>
      <c r="AU2049" s="39"/>
      <c r="AV2049" s="39"/>
      <c r="AW2049" s="39"/>
      <c r="AX2049" s="39"/>
      <c r="AY2049" s="39"/>
      <c r="AZ2049" s="39"/>
      <c r="BA2049" s="39"/>
      <c r="BB2049" s="39"/>
      <c r="BC2049" s="39"/>
      <c r="BD2049" s="39"/>
      <c r="BE2049" s="39"/>
      <c r="BF2049" s="39"/>
      <c r="BG2049" s="39"/>
      <c r="BH2049" s="39"/>
      <c r="BI2049" s="39"/>
      <c r="BJ2049" s="39"/>
      <c r="BK2049" s="39"/>
      <c r="BL2049" s="39"/>
      <c r="BM2049" s="39"/>
      <c r="BN2049" s="39"/>
      <c r="BO2049" s="39"/>
      <c r="BP2049" s="39"/>
      <c r="BQ2049" s="39"/>
      <c r="BR2049" s="39"/>
      <c r="BS2049" s="39"/>
      <c r="BT2049" s="39"/>
      <c r="BU2049" s="39"/>
      <c r="BV2049" s="39"/>
      <c r="BW2049" s="39"/>
      <c r="BX2049" s="39"/>
      <c r="BY2049" s="39"/>
      <c r="BZ2049" s="39"/>
      <c r="CA2049" s="39"/>
      <c r="CB2049" s="39"/>
      <c r="CC2049" s="39"/>
      <c r="CD2049" s="39"/>
      <c r="CE2049" s="39"/>
      <c r="CF2049" s="39"/>
      <c r="CG2049" s="39"/>
      <c r="CH2049" s="39"/>
      <c r="CI2049" s="39"/>
      <c r="CJ2049" s="39"/>
      <c r="CK2049" s="39"/>
      <c r="CL2049" s="39"/>
      <c r="CM2049" s="39"/>
      <c r="CN2049" s="39"/>
      <c r="CO2049" s="39"/>
      <c r="CP2049" s="39"/>
      <c r="CQ2049" s="39"/>
      <c r="CR2049" s="39"/>
      <c r="CS2049" s="39"/>
      <c r="CT2049" s="39"/>
      <c r="CU2049" s="39"/>
      <c r="CV2049" s="39"/>
      <c r="CW2049" s="39"/>
      <c r="CX2049" s="39"/>
      <c r="CY2049" s="39"/>
      <c r="CZ2049" s="39"/>
      <c r="DA2049" s="39"/>
      <c r="DB2049" s="39"/>
      <c r="DC2049" s="39"/>
      <c r="DD2049" s="39"/>
      <c r="DE2049" s="39"/>
      <c r="DF2049" s="39"/>
      <c r="DG2049" s="39"/>
      <c r="DH2049" s="39"/>
      <c r="DI2049" s="39"/>
      <c r="DJ2049" s="39"/>
      <c r="DK2049" s="39"/>
      <c r="DL2049" s="39"/>
      <c r="DM2049" s="39"/>
      <c r="DN2049" s="39"/>
      <c r="DO2049" s="39"/>
      <c r="DP2049" s="39"/>
      <c r="DQ2049" s="39"/>
      <c r="DR2049" s="39"/>
      <c r="DS2049" s="39"/>
      <c r="DT2049" s="39"/>
      <c r="DU2049" s="39"/>
      <c r="DV2049" s="39"/>
      <c r="DW2049" s="39"/>
      <c r="DX2049" s="39"/>
      <c r="DY2049" s="39"/>
      <c r="DZ2049" s="39"/>
      <c r="EA2049" s="39"/>
      <c r="EB2049" s="39"/>
      <c r="EC2049" s="39"/>
      <c r="ED2049" s="39"/>
      <c r="EE2049" s="39"/>
      <c r="EF2049" s="39"/>
      <c r="EG2049" s="39"/>
      <c r="EH2049" s="39"/>
      <c r="EI2049" s="39"/>
      <c r="EJ2049" s="39"/>
      <c r="EK2049" s="39"/>
      <c r="EL2049" s="39"/>
      <c r="EM2049" s="39"/>
      <c r="EN2049" s="39"/>
      <c r="EO2049" s="39"/>
      <c r="EP2049" s="39"/>
      <c r="EQ2049" s="39"/>
      <c r="ER2049" s="39"/>
      <c r="ES2049" s="39"/>
      <c r="ET2049" s="39"/>
      <c r="EU2049" s="39"/>
      <c r="EV2049" s="39"/>
      <c r="EW2049" s="39"/>
      <c r="EX2049" s="39"/>
      <c r="EY2049" s="39"/>
      <c r="EZ2049" s="39"/>
      <c r="FA2049" s="39"/>
      <c r="FB2049" s="39"/>
      <c r="FC2049" s="39"/>
      <c r="FD2049" s="39"/>
      <c r="FE2049" s="39"/>
      <c r="FF2049" s="39"/>
      <c r="FG2049" s="39"/>
      <c r="FH2049" s="39"/>
      <c r="FI2049" s="39"/>
      <c r="FJ2049" s="39"/>
      <c r="FK2049" s="39"/>
      <c r="FL2049" s="39"/>
      <c r="FM2049" s="39"/>
      <c r="FN2049" s="39"/>
      <c r="FO2049" s="39"/>
      <c r="FP2049" s="39"/>
    </row>
    <row r="2050" spans="1:172" ht="15" x14ac:dyDescent="0.3">
      <c r="A2050" s="39"/>
      <c r="B2050" s="39"/>
      <c r="C2050" s="39"/>
      <c r="D2050" s="39"/>
      <c r="E2050" s="39"/>
      <c r="F2050" s="39"/>
      <c r="G2050" s="39"/>
      <c r="H2050" s="39"/>
      <c r="I2050" s="39"/>
      <c r="J2050" s="39"/>
      <c r="K2050" s="39"/>
      <c r="L2050" s="39"/>
      <c r="M2050" s="39"/>
      <c r="N2050" s="39"/>
      <c r="O2050" s="39"/>
      <c r="P2050" s="39"/>
      <c r="Q2050" s="39"/>
      <c r="R2050" s="39"/>
      <c r="S2050" s="39"/>
      <c r="T2050" s="39"/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F2050" s="39"/>
      <c r="AG2050" s="39"/>
      <c r="AH2050" s="39"/>
      <c r="AI2050" s="39"/>
      <c r="AJ2050" s="39"/>
      <c r="AK2050" s="39"/>
      <c r="AL2050" s="39"/>
      <c r="AM2050" s="39"/>
      <c r="AN2050" s="39"/>
      <c r="AO2050" s="39"/>
      <c r="AP2050" s="39"/>
      <c r="AQ2050" s="39"/>
      <c r="AR2050" s="39"/>
      <c r="AS2050" s="39"/>
      <c r="AT2050" s="39"/>
      <c r="AU2050" s="39"/>
      <c r="AV2050" s="39"/>
      <c r="AW2050" s="39"/>
      <c r="AX2050" s="39"/>
      <c r="AY2050" s="39"/>
      <c r="AZ2050" s="39"/>
      <c r="BA2050" s="39"/>
      <c r="BB2050" s="39"/>
      <c r="BC2050" s="39"/>
      <c r="BD2050" s="39"/>
      <c r="BE2050" s="39"/>
      <c r="BF2050" s="39"/>
      <c r="BG2050" s="39"/>
      <c r="BH2050" s="39"/>
      <c r="BI2050" s="39"/>
      <c r="BJ2050" s="39"/>
      <c r="BK2050" s="39"/>
      <c r="BL2050" s="39"/>
      <c r="BM2050" s="39"/>
      <c r="BN2050" s="39"/>
      <c r="BO2050" s="39"/>
      <c r="BP2050" s="39"/>
      <c r="BQ2050" s="39"/>
      <c r="BR2050" s="39"/>
      <c r="BS2050" s="39"/>
      <c r="BT2050" s="39"/>
      <c r="BU2050" s="39"/>
      <c r="BV2050" s="39"/>
      <c r="BW2050" s="39"/>
      <c r="BX2050" s="39"/>
      <c r="BY2050" s="39"/>
      <c r="BZ2050" s="39"/>
      <c r="CA2050" s="39"/>
      <c r="CB2050" s="39"/>
      <c r="CC2050" s="39"/>
      <c r="CD2050" s="39"/>
      <c r="CE2050" s="39"/>
      <c r="CF2050" s="39"/>
      <c r="CG2050" s="39"/>
      <c r="CH2050" s="39"/>
      <c r="CI2050" s="39"/>
      <c r="CJ2050" s="39"/>
      <c r="CK2050" s="39"/>
      <c r="CL2050" s="39"/>
      <c r="CM2050" s="39"/>
      <c r="CN2050" s="39"/>
      <c r="CO2050" s="39"/>
      <c r="CP2050" s="39"/>
      <c r="CQ2050" s="39"/>
      <c r="CR2050" s="39"/>
      <c r="CS2050" s="39"/>
      <c r="CT2050" s="39"/>
      <c r="CU2050" s="39"/>
      <c r="CV2050" s="39"/>
      <c r="CW2050" s="39"/>
      <c r="CX2050" s="39"/>
      <c r="CY2050" s="39"/>
      <c r="CZ2050" s="39"/>
      <c r="DA2050" s="39"/>
      <c r="DB2050" s="39"/>
      <c r="DC2050" s="39"/>
      <c r="DD2050" s="39"/>
      <c r="DE2050" s="39"/>
      <c r="DF2050" s="39"/>
      <c r="DG2050" s="39"/>
      <c r="DH2050" s="39"/>
      <c r="DI2050" s="39"/>
      <c r="DJ2050" s="39"/>
      <c r="DK2050" s="39"/>
      <c r="DL2050" s="39"/>
      <c r="DM2050" s="39"/>
      <c r="DN2050" s="39"/>
      <c r="DO2050" s="39"/>
      <c r="DP2050" s="39"/>
      <c r="DQ2050" s="39"/>
      <c r="DR2050" s="39"/>
      <c r="DS2050" s="39"/>
      <c r="DT2050" s="39"/>
      <c r="DU2050" s="39"/>
      <c r="DV2050" s="39"/>
      <c r="DW2050" s="39"/>
      <c r="DX2050" s="39"/>
      <c r="DY2050" s="39"/>
      <c r="DZ2050" s="39"/>
      <c r="EA2050" s="39"/>
      <c r="EB2050" s="39"/>
      <c r="EC2050" s="39"/>
      <c r="ED2050" s="39"/>
      <c r="EE2050" s="39"/>
      <c r="EF2050" s="39"/>
      <c r="EG2050" s="39"/>
      <c r="EH2050" s="39"/>
      <c r="EI2050" s="39"/>
      <c r="EJ2050" s="39"/>
      <c r="EK2050" s="39"/>
      <c r="EL2050" s="39"/>
      <c r="EM2050" s="39"/>
      <c r="EN2050" s="39"/>
      <c r="EO2050" s="39"/>
      <c r="EP2050" s="39"/>
      <c r="EQ2050" s="39"/>
      <c r="ER2050" s="39"/>
      <c r="ES2050" s="39"/>
      <c r="ET2050" s="39"/>
      <c r="EU2050" s="39"/>
      <c r="EV2050" s="39"/>
      <c r="EW2050" s="39"/>
      <c r="EX2050" s="39"/>
      <c r="EY2050" s="39"/>
      <c r="EZ2050" s="39"/>
      <c r="FA2050" s="39"/>
      <c r="FB2050" s="39"/>
      <c r="FC2050" s="39"/>
      <c r="FD2050" s="39"/>
      <c r="FE2050" s="39"/>
      <c r="FF2050" s="39"/>
      <c r="FG2050" s="39"/>
      <c r="FH2050" s="39"/>
      <c r="FI2050" s="39"/>
      <c r="FJ2050" s="39"/>
      <c r="FK2050" s="39"/>
      <c r="FL2050" s="39"/>
      <c r="FM2050" s="39"/>
      <c r="FN2050" s="39"/>
      <c r="FO2050" s="39"/>
      <c r="FP2050" s="39"/>
    </row>
    <row r="2051" spans="1:172" ht="15" x14ac:dyDescent="0.3">
      <c r="A2051" s="39"/>
      <c r="B2051" s="39"/>
      <c r="C2051" s="39"/>
      <c r="D2051" s="39"/>
      <c r="E2051" s="39"/>
      <c r="F2051" s="39"/>
      <c r="G2051" s="39"/>
      <c r="H2051" s="39"/>
      <c r="I2051" s="39"/>
      <c r="J2051" s="39"/>
      <c r="K2051" s="39"/>
      <c r="L2051" s="39"/>
      <c r="M2051" s="39"/>
      <c r="N2051" s="39"/>
      <c r="O2051" s="39"/>
      <c r="P2051" s="39"/>
      <c r="Q2051" s="39"/>
      <c r="R2051" s="39"/>
      <c r="S2051" s="39"/>
      <c r="T2051" s="39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F2051" s="39"/>
      <c r="AG2051" s="39"/>
      <c r="AH2051" s="39"/>
      <c r="AI2051" s="39"/>
      <c r="AJ2051" s="39"/>
      <c r="AK2051" s="39"/>
      <c r="AL2051" s="39"/>
      <c r="AM2051" s="39"/>
      <c r="AN2051" s="39"/>
      <c r="AO2051" s="39"/>
      <c r="AP2051" s="39"/>
      <c r="AQ2051" s="39"/>
      <c r="AR2051" s="39"/>
      <c r="AS2051" s="39"/>
      <c r="AT2051" s="39"/>
      <c r="AU2051" s="39"/>
      <c r="AV2051" s="39"/>
      <c r="AW2051" s="39"/>
      <c r="AX2051" s="39"/>
      <c r="AY2051" s="39"/>
      <c r="AZ2051" s="39"/>
      <c r="BA2051" s="39"/>
      <c r="BB2051" s="39"/>
      <c r="BC2051" s="39"/>
      <c r="BD2051" s="39"/>
      <c r="BE2051" s="39"/>
      <c r="BF2051" s="39"/>
      <c r="BG2051" s="39"/>
      <c r="BH2051" s="39"/>
      <c r="BI2051" s="39"/>
      <c r="BJ2051" s="39"/>
      <c r="BK2051" s="39"/>
      <c r="BL2051" s="39"/>
      <c r="BM2051" s="39"/>
      <c r="BN2051" s="39"/>
      <c r="BO2051" s="39"/>
      <c r="BP2051" s="39"/>
      <c r="BQ2051" s="39"/>
      <c r="BR2051" s="39"/>
      <c r="BS2051" s="39"/>
      <c r="BT2051" s="39"/>
      <c r="BU2051" s="39"/>
      <c r="BV2051" s="39"/>
      <c r="BW2051" s="39"/>
      <c r="BX2051" s="39"/>
      <c r="BY2051" s="39"/>
      <c r="BZ2051" s="39"/>
      <c r="CA2051" s="39"/>
      <c r="CB2051" s="39"/>
      <c r="CC2051" s="39"/>
      <c r="CD2051" s="39"/>
      <c r="CE2051" s="39"/>
      <c r="CF2051" s="39"/>
      <c r="CG2051" s="39"/>
      <c r="CH2051" s="39"/>
      <c r="CI2051" s="39"/>
      <c r="CJ2051" s="39"/>
      <c r="CK2051" s="39"/>
      <c r="CL2051" s="39"/>
      <c r="CM2051" s="39"/>
      <c r="CN2051" s="39"/>
      <c r="CO2051" s="39"/>
      <c r="CP2051" s="39"/>
      <c r="CQ2051" s="39"/>
      <c r="CR2051" s="39"/>
      <c r="CS2051" s="39"/>
      <c r="CT2051" s="39"/>
      <c r="CU2051" s="39"/>
      <c r="CV2051" s="39"/>
      <c r="CW2051" s="39"/>
      <c r="CX2051" s="39"/>
      <c r="CY2051" s="39"/>
      <c r="CZ2051" s="39"/>
      <c r="DA2051" s="39"/>
      <c r="DB2051" s="39"/>
      <c r="DC2051" s="39"/>
      <c r="DD2051" s="39"/>
      <c r="DE2051" s="39"/>
      <c r="DF2051" s="39"/>
      <c r="DG2051" s="39"/>
      <c r="DH2051" s="39"/>
      <c r="DI2051" s="39"/>
      <c r="DJ2051" s="39"/>
      <c r="DK2051" s="39"/>
      <c r="DL2051" s="39"/>
      <c r="DM2051" s="39"/>
      <c r="DN2051" s="39"/>
      <c r="DO2051" s="39"/>
      <c r="DP2051" s="39"/>
      <c r="DQ2051" s="39"/>
      <c r="DR2051" s="39"/>
      <c r="DS2051" s="39"/>
      <c r="DT2051" s="39"/>
      <c r="DU2051" s="39"/>
      <c r="DV2051" s="39"/>
      <c r="DW2051" s="39"/>
      <c r="DX2051" s="39"/>
      <c r="DY2051" s="39"/>
      <c r="DZ2051" s="39"/>
      <c r="EA2051" s="39"/>
      <c r="EB2051" s="39"/>
      <c r="EC2051" s="39"/>
      <c r="ED2051" s="39"/>
      <c r="EE2051" s="39"/>
      <c r="EF2051" s="39"/>
      <c r="EG2051" s="39"/>
      <c r="EH2051" s="39"/>
      <c r="EI2051" s="39"/>
      <c r="EJ2051" s="39"/>
      <c r="EK2051" s="39"/>
      <c r="EL2051" s="39"/>
      <c r="EM2051" s="39"/>
      <c r="EN2051" s="39"/>
      <c r="EO2051" s="39"/>
      <c r="EP2051" s="39"/>
      <c r="EQ2051" s="39"/>
      <c r="ER2051" s="39"/>
      <c r="ES2051" s="39"/>
      <c r="ET2051" s="39"/>
      <c r="EU2051" s="39"/>
      <c r="EV2051" s="39"/>
      <c r="EW2051" s="39"/>
      <c r="EX2051" s="39"/>
      <c r="EY2051" s="39"/>
      <c r="EZ2051" s="39"/>
      <c r="FA2051" s="39"/>
      <c r="FB2051" s="39"/>
      <c r="FC2051" s="39"/>
      <c r="FD2051" s="39"/>
      <c r="FE2051" s="39"/>
      <c r="FF2051" s="39"/>
      <c r="FG2051" s="39"/>
      <c r="FH2051" s="39"/>
      <c r="FI2051" s="39"/>
      <c r="FJ2051" s="39"/>
      <c r="FK2051" s="39"/>
      <c r="FL2051" s="39"/>
      <c r="FM2051" s="39"/>
      <c r="FN2051" s="39"/>
      <c r="FO2051" s="39"/>
      <c r="FP2051" s="39"/>
    </row>
    <row r="2052" spans="1:172" ht="15" x14ac:dyDescent="0.3">
      <c r="A2052" s="39"/>
      <c r="B2052" s="39"/>
      <c r="C2052" s="39"/>
      <c r="D2052" s="39"/>
      <c r="E2052" s="39"/>
      <c r="F2052" s="39"/>
      <c r="G2052" s="39"/>
      <c r="H2052" s="39"/>
      <c r="I2052" s="39"/>
      <c r="J2052" s="39"/>
      <c r="K2052" s="39"/>
      <c r="L2052" s="39"/>
      <c r="M2052" s="39"/>
      <c r="N2052" s="39"/>
      <c r="O2052" s="39"/>
      <c r="P2052" s="39"/>
      <c r="Q2052" s="39"/>
      <c r="R2052" s="39"/>
      <c r="S2052" s="39"/>
      <c r="T2052" s="39"/>
      <c r="U2052" s="39"/>
      <c r="V2052" s="39"/>
      <c r="W2052" s="39"/>
      <c r="X2052" s="39"/>
      <c r="Y2052" s="39"/>
      <c r="Z2052" s="39"/>
      <c r="AA2052" s="39"/>
      <c r="AB2052" s="39"/>
      <c r="AC2052" s="39"/>
      <c r="AD2052" s="39"/>
      <c r="AE2052" s="39"/>
      <c r="AF2052" s="39"/>
      <c r="AG2052" s="39"/>
      <c r="AH2052" s="39"/>
      <c r="AI2052" s="39"/>
      <c r="AJ2052" s="39"/>
      <c r="AK2052" s="39"/>
      <c r="AL2052" s="39"/>
      <c r="AM2052" s="39"/>
      <c r="AN2052" s="39"/>
      <c r="AO2052" s="39"/>
      <c r="AP2052" s="39"/>
      <c r="AQ2052" s="39"/>
      <c r="AR2052" s="39"/>
      <c r="AS2052" s="39"/>
      <c r="AT2052" s="39"/>
      <c r="AU2052" s="39"/>
      <c r="AV2052" s="39"/>
      <c r="AW2052" s="39"/>
      <c r="AX2052" s="39"/>
      <c r="AY2052" s="39"/>
      <c r="AZ2052" s="39"/>
      <c r="BA2052" s="39"/>
      <c r="BB2052" s="39"/>
      <c r="BC2052" s="39"/>
      <c r="BD2052" s="39"/>
      <c r="BE2052" s="39"/>
      <c r="BF2052" s="39"/>
      <c r="BG2052" s="39"/>
      <c r="BH2052" s="39"/>
      <c r="BI2052" s="39"/>
      <c r="BJ2052" s="39"/>
      <c r="BK2052" s="39"/>
      <c r="BL2052" s="39"/>
      <c r="BM2052" s="39"/>
      <c r="BN2052" s="39"/>
      <c r="BO2052" s="39"/>
      <c r="BP2052" s="39"/>
      <c r="BQ2052" s="39"/>
      <c r="BR2052" s="39"/>
      <c r="BS2052" s="39"/>
      <c r="BT2052" s="39"/>
      <c r="BU2052" s="39"/>
      <c r="BV2052" s="39"/>
      <c r="BW2052" s="39"/>
      <c r="BX2052" s="39"/>
      <c r="BY2052" s="39"/>
      <c r="BZ2052" s="39"/>
      <c r="CA2052" s="39"/>
      <c r="CB2052" s="39"/>
      <c r="CC2052" s="39"/>
      <c r="CD2052" s="39"/>
      <c r="CE2052" s="39"/>
      <c r="CF2052" s="39"/>
      <c r="CG2052" s="39"/>
      <c r="CH2052" s="39"/>
      <c r="CI2052" s="39"/>
      <c r="CJ2052" s="39"/>
      <c r="CK2052" s="39"/>
      <c r="CL2052" s="39"/>
      <c r="CM2052" s="39"/>
      <c r="CN2052" s="39"/>
      <c r="CO2052" s="39"/>
      <c r="CP2052" s="39"/>
      <c r="CQ2052" s="39"/>
      <c r="CR2052" s="39"/>
      <c r="CS2052" s="39"/>
      <c r="CT2052" s="39"/>
      <c r="CU2052" s="39"/>
      <c r="CV2052" s="39"/>
      <c r="CW2052" s="39"/>
      <c r="CX2052" s="39"/>
      <c r="CY2052" s="39"/>
      <c r="CZ2052" s="39"/>
      <c r="DA2052" s="39"/>
      <c r="DB2052" s="39"/>
      <c r="DC2052" s="39"/>
      <c r="DD2052" s="39"/>
      <c r="DE2052" s="39"/>
      <c r="DF2052" s="39"/>
      <c r="DG2052" s="39"/>
      <c r="DH2052" s="39"/>
      <c r="DI2052" s="39"/>
      <c r="DJ2052" s="39"/>
      <c r="DK2052" s="39"/>
      <c r="DL2052" s="39"/>
      <c r="DM2052" s="39"/>
      <c r="DN2052" s="39"/>
      <c r="DO2052" s="39"/>
      <c r="DP2052" s="39"/>
      <c r="DQ2052" s="39"/>
      <c r="DR2052" s="39"/>
      <c r="DS2052" s="39"/>
      <c r="DT2052" s="39"/>
      <c r="DU2052" s="39"/>
      <c r="DV2052" s="39"/>
      <c r="DW2052" s="39"/>
      <c r="DX2052" s="39"/>
      <c r="DY2052" s="39"/>
      <c r="DZ2052" s="39"/>
      <c r="EA2052" s="39"/>
      <c r="EB2052" s="39"/>
      <c r="EC2052" s="39"/>
      <c r="ED2052" s="39"/>
      <c r="EE2052" s="39"/>
      <c r="EF2052" s="39"/>
      <c r="EG2052" s="39"/>
      <c r="EH2052" s="39"/>
      <c r="EI2052" s="39"/>
      <c r="EJ2052" s="39"/>
      <c r="EK2052" s="39"/>
      <c r="EL2052" s="39"/>
      <c r="EM2052" s="39"/>
      <c r="EN2052" s="39"/>
      <c r="EO2052" s="39"/>
      <c r="EP2052" s="39"/>
      <c r="EQ2052" s="39"/>
      <c r="ER2052" s="39"/>
      <c r="ES2052" s="39"/>
      <c r="ET2052" s="39"/>
      <c r="EU2052" s="39"/>
      <c r="EV2052" s="39"/>
      <c r="EW2052" s="39"/>
      <c r="EX2052" s="39"/>
      <c r="EY2052" s="39"/>
      <c r="EZ2052" s="39"/>
      <c r="FA2052" s="39"/>
      <c r="FB2052" s="39"/>
      <c r="FC2052" s="39"/>
      <c r="FD2052" s="39"/>
      <c r="FE2052" s="39"/>
      <c r="FF2052" s="39"/>
      <c r="FG2052" s="39"/>
      <c r="FH2052" s="39"/>
      <c r="FI2052" s="39"/>
      <c r="FJ2052" s="39"/>
      <c r="FK2052" s="39"/>
      <c r="FL2052" s="39"/>
      <c r="FM2052" s="39"/>
      <c r="FN2052" s="39"/>
      <c r="FO2052" s="39"/>
      <c r="FP2052" s="39"/>
    </row>
    <row r="2053" spans="1:172" ht="15" x14ac:dyDescent="0.3">
      <c r="A2053" s="39"/>
      <c r="B2053" s="39"/>
      <c r="C2053" s="39"/>
      <c r="D2053" s="39"/>
      <c r="E2053" s="39"/>
      <c r="F2053" s="39"/>
      <c r="G2053" s="39"/>
      <c r="H2053" s="39"/>
      <c r="I2053" s="39"/>
      <c r="J2053" s="39"/>
      <c r="K2053" s="39"/>
      <c r="L2053" s="39"/>
      <c r="M2053" s="39"/>
      <c r="N2053" s="39"/>
      <c r="O2053" s="39"/>
      <c r="P2053" s="39"/>
      <c r="Q2053" s="39"/>
      <c r="R2053" s="39"/>
      <c r="S2053" s="39"/>
      <c r="T2053" s="39"/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39"/>
      <c r="AE2053" s="39"/>
      <c r="AF2053" s="39"/>
      <c r="AG2053" s="39"/>
      <c r="AH2053" s="39"/>
      <c r="AI2053" s="39"/>
      <c r="AJ2053" s="39"/>
      <c r="AK2053" s="39"/>
      <c r="AL2053" s="39"/>
      <c r="AM2053" s="39"/>
      <c r="AN2053" s="39"/>
      <c r="AO2053" s="39"/>
      <c r="AP2053" s="39"/>
      <c r="AQ2053" s="39"/>
      <c r="AR2053" s="39"/>
      <c r="AS2053" s="39"/>
      <c r="AT2053" s="39"/>
      <c r="AU2053" s="39"/>
      <c r="AV2053" s="39"/>
      <c r="AW2053" s="39"/>
      <c r="AX2053" s="39"/>
      <c r="AY2053" s="39"/>
      <c r="AZ2053" s="39"/>
      <c r="BA2053" s="39"/>
      <c r="BB2053" s="39"/>
      <c r="BC2053" s="39"/>
      <c r="BD2053" s="39"/>
      <c r="BE2053" s="39"/>
      <c r="BF2053" s="39"/>
      <c r="BG2053" s="39"/>
      <c r="BH2053" s="39"/>
      <c r="BI2053" s="39"/>
      <c r="BJ2053" s="39"/>
      <c r="BK2053" s="39"/>
      <c r="BL2053" s="39"/>
      <c r="BM2053" s="39"/>
      <c r="BN2053" s="39"/>
      <c r="BO2053" s="39"/>
      <c r="BP2053" s="39"/>
      <c r="BQ2053" s="39"/>
      <c r="BR2053" s="39"/>
      <c r="BS2053" s="39"/>
      <c r="BT2053" s="39"/>
      <c r="BU2053" s="39"/>
      <c r="BV2053" s="39"/>
      <c r="BW2053" s="39"/>
      <c r="BX2053" s="39"/>
      <c r="BY2053" s="39"/>
      <c r="BZ2053" s="39"/>
      <c r="CA2053" s="39"/>
      <c r="CB2053" s="39"/>
      <c r="CC2053" s="39"/>
      <c r="CD2053" s="39"/>
      <c r="CE2053" s="39"/>
      <c r="CF2053" s="39"/>
      <c r="CG2053" s="39"/>
      <c r="CH2053" s="39"/>
      <c r="CI2053" s="39"/>
      <c r="CJ2053" s="39"/>
      <c r="CK2053" s="39"/>
      <c r="CL2053" s="39"/>
      <c r="CM2053" s="39"/>
      <c r="CN2053" s="39"/>
      <c r="CO2053" s="39"/>
      <c r="CP2053" s="39"/>
      <c r="CQ2053" s="39"/>
      <c r="CR2053" s="39"/>
      <c r="CS2053" s="39"/>
      <c r="CT2053" s="39"/>
      <c r="CU2053" s="39"/>
      <c r="CV2053" s="39"/>
      <c r="CW2053" s="39"/>
      <c r="CX2053" s="39"/>
      <c r="CY2053" s="39"/>
      <c r="CZ2053" s="39"/>
      <c r="DA2053" s="39"/>
      <c r="DB2053" s="39"/>
      <c r="DC2053" s="39"/>
      <c r="DD2053" s="39"/>
      <c r="DE2053" s="39"/>
      <c r="DF2053" s="39"/>
      <c r="DG2053" s="39"/>
      <c r="DH2053" s="39"/>
      <c r="DI2053" s="39"/>
      <c r="DJ2053" s="39"/>
      <c r="DK2053" s="39"/>
      <c r="DL2053" s="39"/>
      <c r="DM2053" s="39"/>
      <c r="DN2053" s="39"/>
      <c r="DO2053" s="39"/>
      <c r="DP2053" s="39"/>
      <c r="DQ2053" s="39"/>
      <c r="DR2053" s="39"/>
      <c r="DS2053" s="39"/>
      <c r="DT2053" s="39"/>
      <c r="DU2053" s="39"/>
      <c r="DV2053" s="39"/>
      <c r="DW2053" s="39"/>
      <c r="DX2053" s="39"/>
      <c r="DY2053" s="39"/>
      <c r="DZ2053" s="39"/>
      <c r="EA2053" s="39"/>
      <c r="EB2053" s="39"/>
      <c r="EC2053" s="39"/>
      <c r="ED2053" s="39"/>
      <c r="EE2053" s="39"/>
      <c r="EF2053" s="39"/>
      <c r="EG2053" s="39"/>
      <c r="EH2053" s="39"/>
      <c r="EI2053" s="39"/>
      <c r="EJ2053" s="39"/>
      <c r="EK2053" s="39"/>
      <c r="EL2053" s="39"/>
      <c r="EM2053" s="39"/>
      <c r="EN2053" s="39"/>
      <c r="EO2053" s="39"/>
      <c r="EP2053" s="39"/>
      <c r="EQ2053" s="39"/>
      <c r="ER2053" s="39"/>
      <c r="ES2053" s="39"/>
      <c r="ET2053" s="39"/>
      <c r="EU2053" s="39"/>
      <c r="EV2053" s="39"/>
      <c r="EW2053" s="39"/>
      <c r="EX2053" s="39"/>
      <c r="EY2053" s="39"/>
      <c r="EZ2053" s="39"/>
      <c r="FA2053" s="39"/>
      <c r="FB2053" s="39"/>
      <c r="FC2053" s="39"/>
      <c r="FD2053" s="39"/>
      <c r="FE2053" s="39"/>
      <c r="FF2053" s="39"/>
      <c r="FG2053" s="39"/>
      <c r="FH2053" s="39"/>
      <c r="FI2053" s="39"/>
      <c r="FJ2053" s="39"/>
      <c r="FK2053" s="39"/>
      <c r="FL2053" s="39"/>
      <c r="FM2053" s="39"/>
      <c r="FN2053" s="39"/>
      <c r="FO2053" s="39"/>
      <c r="FP2053" s="39"/>
    </row>
    <row r="2054" spans="1:172" ht="15" x14ac:dyDescent="0.3">
      <c r="A2054" s="39"/>
      <c r="B2054" s="39"/>
      <c r="C2054" s="39"/>
      <c r="D2054" s="39"/>
      <c r="E2054" s="39"/>
      <c r="F2054" s="39"/>
      <c r="G2054" s="39"/>
      <c r="H2054" s="39"/>
      <c r="I2054" s="39"/>
      <c r="J2054" s="39"/>
      <c r="K2054" s="39"/>
      <c r="L2054" s="39"/>
      <c r="M2054" s="39"/>
      <c r="N2054" s="39"/>
      <c r="O2054" s="39"/>
      <c r="P2054" s="39"/>
      <c r="Q2054" s="39"/>
      <c r="R2054" s="39"/>
      <c r="S2054" s="39"/>
      <c r="T2054" s="39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39"/>
      <c r="AE2054" s="39"/>
      <c r="AF2054" s="39"/>
      <c r="AG2054" s="39"/>
      <c r="AH2054" s="39"/>
      <c r="AI2054" s="39"/>
      <c r="AJ2054" s="39"/>
      <c r="AK2054" s="39"/>
      <c r="AL2054" s="39"/>
      <c r="AM2054" s="39"/>
      <c r="AN2054" s="39"/>
      <c r="AO2054" s="39"/>
      <c r="AP2054" s="39"/>
      <c r="AQ2054" s="39"/>
      <c r="AR2054" s="39"/>
      <c r="AS2054" s="39"/>
      <c r="AT2054" s="39"/>
      <c r="AU2054" s="39"/>
      <c r="AV2054" s="39"/>
      <c r="AW2054" s="39"/>
      <c r="AX2054" s="39"/>
      <c r="AY2054" s="39"/>
      <c r="AZ2054" s="39"/>
      <c r="BA2054" s="39"/>
      <c r="BB2054" s="39"/>
      <c r="BC2054" s="39"/>
      <c r="BD2054" s="39"/>
      <c r="BE2054" s="39"/>
      <c r="BF2054" s="39"/>
      <c r="BG2054" s="39"/>
      <c r="BH2054" s="39"/>
      <c r="BI2054" s="39"/>
      <c r="BJ2054" s="39"/>
      <c r="BK2054" s="39"/>
      <c r="BL2054" s="39"/>
      <c r="BM2054" s="39"/>
      <c r="BN2054" s="39"/>
      <c r="BO2054" s="39"/>
      <c r="BP2054" s="39"/>
      <c r="BQ2054" s="39"/>
      <c r="BR2054" s="39"/>
      <c r="BS2054" s="39"/>
      <c r="BT2054" s="39"/>
      <c r="BU2054" s="39"/>
      <c r="BV2054" s="39"/>
      <c r="BW2054" s="39"/>
      <c r="BX2054" s="39"/>
      <c r="BY2054" s="39"/>
      <c r="BZ2054" s="39"/>
      <c r="CA2054" s="39"/>
      <c r="CB2054" s="39"/>
      <c r="CC2054" s="39"/>
      <c r="CD2054" s="39"/>
      <c r="CE2054" s="39"/>
      <c r="CF2054" s="39"/>
      <c r="CG2054" s="39"/>
      <c r="CH2054" s="39"/>
      <c r="CI2054" s="39"/>
      <c r="CJ2054" s="39"/>
      <c r="CK2054" s="39"/>
      <c r="CL2054" s="39"/>
      <c r="CM2054" s="39"/>
      <c r="CN2054" s="39"/>
      <c r="CO2054" s="39"/>
      <c r="CP2054" s="39"/>
      <c r="CQ2054" s="39"/>
      <c r="CR2054" s="39"/>
      <c r="CS2054" s="39"/>
      <c r="CT2054" s="39"/>
      <c r="CU2054" s="39"/>
      <c r="CV2054" s="39"/>
      <c r="CW2054" s="39"/>
      <c r="CX2054" s="39"/>
      <c r="CY2054" s="39"/>
      <c r="CZ2054" s="39"/>
      <c r="DA2054" s="39"/>
      <c r="DB2054" s="39"/>
      <c r="DC2054" s="39"/>
      <c r="DD2054" s="39"/>
      <c r="DE2054" s="39"/>
      <c r="DF2054" s="39"/>
      <c r="DG2054" s="39"/>
      <c r="DH2054" s="39"/>
      <c r="DI2054" s="39"/>
      <c r="DJ2054" s="39"/>
      <c r="DK2054" s="39"/>
      <c r="DL2054" s="39"/>
      <c r="DM2054" s="39"/>
      <c r="DN2054" s="39"/>
      <c r="DO2054" s="39"/>
      <c r="DP2054" s="39"/>
      <c r="DQ2054" s="39"/>
      <c r="DR2054" s="39"/>
      <c r="DS2054" s="39"/>
      <c r="DT2054" s="39"/>
      <c r="DU2054" s="39"/>
      <c r="DV2054" s="39"/>
      <c r="DW2054" s="39"/>
      <c r="DX2054" s="39"/>
      <c r="DY2054" s="39"/>
      <c r="DZ2054" s="39"/>
      <c r="EA2054" s="39"/>
      <c r="EB2054" s="39"/>
      <c r="EC2054" s="39"/>
      <c r="ED2054" s="39"/>
      <c r="EE2054" s="39"/>
      <c r="EF2054" s="39"/>
      <c r="EG2054" s="39"/>
      <c r="EH2054" s="39"/>
      <c r="EI2054" s="39"/>
      <c r="EJ2054" s="39"/>
      <c r="EK2054" s="39"/>
      <c r="EL2054" s="39"/>
      <c r="EM2054" s="39"/>
      <c r="EN2054" s="39"/>
      <c r="EO2054" s="39"/>
      <c r="EP2054" s="39"/>
      <c r="EQ2054" s="39"/>
      <c r="ER2054" s="39"/>
      <c r="ES2054" s="39"/>
      <c r="ET2054" s="39"/>
      <c r="EU2054" s="39"/>
      <c r="EV2054" s="39"/>
      <c r="EW2054" s="39"/>
      <c r="EX2054" s="39"/>
      <c r="EY2054" s="39"/>
      <c r="EZ2054" s="39"/>
      <c r="FA2054" s="39"/>
      <c r="FB2054" s="39"/>
      <c r="FC2054" s="39"/>
      <c r="FD2054" s="39"/>
      <c r="FE2054" s="39"/>
      <c r="FF2054" s="39"/>
      <c r="FG2054" s="39"/>
      <c r="FH2054" s="39"/>
      <c r="FI2054" s="39"/>
      <c r="FJ2054" s="39"/>
      <c r="FK2054" s="39"/>
      <c r="FL2054" s="39"/>
      <c r="FM2054" s="39"/>
      <c r="FN2054" s="39"/>
      <c r="FO2054" s="39"/>
      <c r="FP2054" s="39"/>
    </row>
    <row r="2055" spans="1:172" ht="15" x14ac:dyDescent="0.3">
      <c r="A2055" s="39"/>
      <c r="B2055" s="39"/>
      <c r="C2055" s="39"/>
      <c r="D2055" s="39"/>
      <c r="E2055" s="39"/>
      <c r="F2055" s="39"/>
      <c r="G2055" s="39"/>
      <c r="H2055" s="39"/>
      <c r="I2055" s="39"/>
      <c r="J2055" s="39"/>
      <c r="K2055" s="39"/>
      <c r="L2055" s="39"/>
      <c r="M2055" s="39"/>
      <c r="N2055" s="39"/>
      <c r="O2055" s="39"/>
      <c r="P2055" s="39"/>
      <c r="Q2055" s="39"/>
      <c r="R2055" s="39"/>
      <c r="S2055" s="39"/>
      <c r="T2055" s="39"/>
      <c r="U2055" s="39"/>
      <c r="V2055" s="39"/>
      <c r="W2055" s="39"/>
      <c r="X2055" s="39"/>
      <c r="Y2055" s="39"/>
      <c r="Z2055" s="39"/>
      <c r="AA2055" s="39"/>
      <c r="AB2055" s="39"/>
      <c r="AC2055" s="39"/>
      <c r="AD2055" s="39"/>
      <c r="AE2055" s="39"/>
      <c r="AF2055" s="39"/>
      <c r="AG2055" s="39"/>
      <c r="AH2055" s="39"/>
      <c r="AI2055" s="39"/>
      <c r="AJ2055" s="39"/>
      <c r="AK2055" s="39"/>
      <c r="AL2055" s="39"/>
      <c r="AM2055" s="39"/>
      <c r="AN2055" s="39"/>
      <c r="AO2055" s="39"/>
      <c r="AP2055" s="39"/>
      <c r="AQ2055" s="39"/>
      <c r="AR2055" s="39"/>
      <c r="AS2055" s="39"/>
      <c r="AT2055" s="39"/>
      <c r="AU2055" s="39"/>
      <c r="AV2055" s="39"/>
      <c r="AW2055" s="39"/>
      <c r="AX2055" s="39"/>
      <c r="AY2055" s="39"/>
      <c r="AZ2055" s="39"/>
      <c r="BA2055" s="39"/>
      <c r="BB2055" s="39"/>
      <c r="BC2055" s="39"/>
      <c r="BD2055" s="39"/>
      <c r="BE2055" s="39"/>
      <c r="BF2055" s="39"/>
      <c r="BG2055" s="39"/>
      <c r="BH2055" s="39"/>
      <c r="BI2055" s="39"/>
      <c r="BJ2055" s="39"/>
      <c r="BK2055" s="39"/>
      <c r="BL2055" s="39"/>
      <c r="BM2055" s="39"/>
      <c r="BN2055" s="39"/>
      <c r="BO2055" s="39"/>
      <c r="BP2055" s="39"/>
      <c r="BQ2055" s="39"/>
      <c r="BR2055" s="39"/>
      <c r="BS2055" s="39"/>
      <c r="BT2055" s="39"/>
      <c r="BU2055" s="39"/>
      <c r="BV2055" s="39"/>
      <c r="BW2055" s="39"/>
      <c r="BX2055" s="39"/>
      <c r="BY2055" s="39"/>
      <c r="BZ2055" s="39"/>
      <c r="CA2055" s="39"/>
      <c r="CB2055" s="39"/>
      <c r="CC2055" s="39"/>
      <c r="CD2055" s="39"/>
      <c r="CE2055" s="39"/>
      <c r="CF2055" s="39"/>
      <c r="CG2055" s="39"/>
      <c r="CH2055" s="39"/>
      <c r="CI2055" s="39"/>
      <c r="CJ2055" s="39"/>
      <c r="CK2055" s="39"/>
      <c r="CL2055" s="39"/>
      <c r="CM2055" s="39"/>
      <c r="CN2055" s="39"/>
      <c r="CO2055" s="39"/>
      <c r="CP2055" s="39"/>
      <c r="CQ2055" s="39"/>
      <c r="CR2055" s="39"/>
      <c r="CS2055" s="39"/>
      <c r="CT2055" s="39"/>
      <c r="CU2055" s="39"/>
      <c r="CV2055" s="39"/>
      <c r="CW2055" s="39"/>
      <c r="CX2055" s="39"/>
      <c r="CY2055" s="39"/>
      <c r="CZ2055" s="39"/>
      <c r="DA2055" s="39"/>
      <c r="DB2055" s="39"/>
      <c r="DC2055" s="39"/>
      <c r="DD2055" s="39"/>
      <c r="DE2055" s="39"/>
      <c r="DF2055" s="39"/>
      <c r="DG2055" s="39"/>
      <c r="DH2055" s="39"/>
      <c r="DI2055" s="39"/>
      <c r="DJ2055" s="39"/>
      <c r="DK2055" s="39"/>
      <c r="DL2055" s="39"/>
      <c r="DM2055" s="39"/>
      <c r="DN2055" s="39"/>
      <c r="DO2055" s="39"/>
      <c r="DP2055" s="39"/>
      <c r="DQ2055" s="39"/>
      <c r="DR2055" s="39"/>
      <c r="DS2055" s="39"/>
      <c r="DT2055" s="39"/>
      <c r="DU2055" s="39"/>
      <c r="DV2055" s="39"/>
      <c r="DW2055" s="39"/>
      <c r="DX2055" s="39"/>
      <c r="DY2055" s="39"/>
      <c r="DZ2055" s="39"/>
      <c r="EA2055" s="39"/>
      <c r="EB2055" s="39"/>
      <c r="EC2055" s="39"/>
      <c r="ED2055" s="39"/>
      <c r="EE2055" s="39"/>
      <c r="EF2055" s="39"/>
      <c r="EG2055" s="39"/>
      <c r="EH2055" s="39"/>
      <c r="EI2055" s="39"/>
      <c r="EJ2055" s="39"/>
      <c r="EK2055" s="39"/>
      <c r="EL2055" s="39"/>
      <c r="EM2055" s="39"/>
      <c r="EN2055" s="39"/>
      <c r="EO2055" s="39"/>
      <c r="EP2055" s="39"/>
      <c r="EQ2055" s="39"/>
      <c r="ER2055" s="39"/>
      <c r="ES2055" s="39"/>
      <c r="ET2055" s="39"/>
      <c r="EU2055" s="39"/>
      <c r="EV2055" s="39"/>
      <c r="EW2055" s="39"/>
      <c r="EX2055" s="39"/>
      <c r="EY2055" s="39"/>
      <c r="EZ2055" s="39"/>
      <c r="FA2055" s="39"/>
      <c r="FB2055" s="39"/>
      <c r="FC2055" s="39"/>
      <c r="FD2055" s="39"/>
      <c r="FE2055" s="39"/>
      <c r="FF2055" s="39"/>
      <c r="FG2055" s="39"/>
      <c r="FH2055" s="39"/>
      <c r="FI2055" s="39"/>
      <c r="FJ2055" s="39"/>
      <c r="FK2055" s="39"/>
      <c r="FL2055" s="39"/>
      <c r="FM2055" s="39"/>
      <c r="FN2055" s="39"/>
      <c r="FO2055" s="39"/>
      <c r="FP2055" s="39"/>
    </row>
    <row r="2056" spans="1:172" ht="15" x14ac:dyDescent="0.3">
      <c r="A2056" s="39"/>
      <c r="B2056" s="39"/>
      <c r="C2056" s="39"/>
      <c r="D2056" s="39"/>
      <c r="E2056" s="39"/>
      <c r="F2056" s="39"/>
      <c r="G2056" s="39"/>
      <c r="H2056" s="39"/>
      <c r="I2056" s="39"/>
      <c r="J2056" s="39"/>
      <c r="K2056" s="39"/>
      <c r="L2056" s="39"/>
      <c r="M2056" s="39"/>
      <c r="N2056" s="39"/>
      <c r="O2056" s="39"/>
      <c r="P2056" s="39"/>
      <c r="Q2056" s="39"/>
      <c r="R2056" s="39"/>
      <c r="S2056" s="39"/>
      <c r="T2056" s="39"/>
      <c r="U2056" s="39"/>
      <c r="V2056" s="39"/>
      <c r="W2056" s="39"/>
      <c r="X2056" s="39"/>
      <c r="Y2056" s="39"/>
      <c r="Z2056" s="39"/>
      <c r="AA2056" s="39"/>
      <c r="AB2056" s="39"/>
      <c r="AC2056" s="39"/>
      <c r="AD2056" s="39"/>
      <c r="AE2056" s="39"/>
      <c r="AF2056" s="39"/>
      <c r="AG2056" s="39"/>
      <c r="AH2056" s="39"/>
      <c r="AI2056" s="39"/>
      <c r="AJ2056" s="39"/>
      <c r="AK2056" s="39"/>
      <c r="AL2056" s="39"/>
      <c r="AM2056" s="39"/>
      <c r="AN2056" s="39"/>
      <c r="AO2056" s="39"/>
      <c r="AP2056" s="39"/>
      <c r="AQ2056" s="39"/>
      <c r="AR2056" s="39"/>
      <c r="AS2056" s="39"/>
      <c r="AT2056" s="39"/>
      <c r="AU2056" s="39"/>
      <c r="AV2056" s="39"/>
      <c r="AW2056" s="39"/>
      <c r="AX2056" s="39"/>
      <c r="AY2056" s="39"/>
      <c r="AZ2056" s="39"/>
      <c r="BA2056" s="39"/>
      <c r="BB2056" s="39"/>
      <c r="BC2056" s="39"/>
      <c r="BD2056" s="39"/>
      <c r="BE2056" s="39"/>
      <c r="BF2056" s="39"/>
      <c r="BG2056" s="39"/>
      <c r="BH2056" s="39"/>
      <c r="BI2056" s="39"/>
      <c r="BJ2056" s="39"/>
      <c r="BK2056" s="39"/>
      <c r="BL2056" s="39"/>
      <c r="BM2056" s="39"/>
      <c r="BN2056" s="39"/>
      <c r="BO2056" s="39"/>
      <c r="BP2056" s="39"/>
      <c r="BQ2056" s="39"/>
      <c r="BR2056" s="39"/>
      <c r="BS2056" s="39"/>
      <c r="BT2056" s="39"/>
      <c r="BU2056" s="39"/>
      <c r="BV2056" s="39"/>
      <c r="BW2056" s="39"/>
      <c r="BX2056" s="39"/>
      <c r="BY2056" s="39"/>
      <c r="BZ2056" s="39"/>
      <c r="CA2056" s="39"/>
      <c r="CB2056" s="39"/>
      <c r="CC2056" s="39"/>
      <c r="CD2056" s="39"/>
      <c r="CE2056" s="39"/>
      <c r="CF2056" s="39"/>
      <c r="CG2056" s="39"/>
      <c r="CH2056" s="39"/>
      <c r="CI2056" s="39"/>
      <c r="CJ2056" s="39"/>
      <c r="CK2056" s="39"/>
      <c r="CL2056" s="39"/>
      <c r="CM2056" s="39"/>
      <c r="CN2056" s="39"/>
      <c r="CO2056" s="39"/>
      <c r="CP2056" s="39"/>
      <c r="CQ2056" s="39"/>
      <c r="CR2056" s="39"/>
      <c r="CS2056" s="39"/>
      <c r="CT2056" s="39"/>
      <c r="CU2056" s="39"/>
      <c r="CV2056" s="39"/>
      <c r="CW2056" s="39"/>
      <c r="CX2056" s="39"/>
      <c r="CY2056" s="39"/>
      <c r="CZ2056" s="39"/>
      <c r="DA2056" s="39"/>
      <c r="DB2056" s="39"/>
      <c r="DC2056" s="39"/>
      <c r="DD2056" s="39"/>
      <c r="DE2056" s="39"/>
      <c r="DF2056" s="39"/>
      <c r="DG2056" s="39"/>
      <c r="DH2056" s="39"/>
      <c r="DI2056" s="39"/>
      <c r="DJ2056" s="39"/>
      <c r="DK2056" s="39"/>
      <c r="DL2056" s="39"/>
      <c r="DM2056" s="39"/>
      <c r="DN2056" s="39"/>
      <c r="DO2056" s="39"/>
      <c r="DP2056" s="39"/>
      <c r="DQ2056" s="39"/>
      <c r="DR2056" s="39"/>
      <c r="DS2056" s="39"/>
      <c r="DT2056" s="39"/>
      <c r="DU2056" s="39"/>
      <c r="DV2056" s="39"/>
      <c r="DW2056" s="39"/>
      <c r="DX2056" s="39"/>
      <c r="DY2056" s="39"/>
      <c r="DZ2056" s="39"/>
      <c r="EA2056" s="39"/>
      <c r="EB2056" s="39"/>
      <c r="EC2056" s="39"/>
      <c r="ED2056" s="39"/>
      <c r="EE2056" s="39"/>
      <c r="EF2056" s="39"/>
      <c r="EG2056" s="39"/>
      <c r="EH2056" s="39"/>
      <c r="EI2056" s="39"/>
      <c r="EJ2056" s="39"/>
      <c r="EK2056" s="39"/>
      <c r="EL2056" s="39"/>
      <c r="EM2056" s="39"/>
      <c r="EN2056" s="39"/>
      <c r="EO2056" s="39"/>
      <c r="EP2056" s="39"/>
      <c r="EQ2056" s="39"/>
      <c r="ER2056" s="39"/>
      <c r="ES2056" s="39"/>
      <c r="ET2056" s="39"/>
      <c r="EU2056" s="39"/>
      <c r="EV2056" s="39"/>
      <c r="EW2056" s="39"/>
      <c r="EX2056" s="39"/>
      <c r="EY2056" s="39"/>
      <c r="EZ2056" s="39"/>
      <c r="FA2056" s="39"/>
      <c r="FB2056" s="39"/>
      <c r="FC2056" s="39"/>
      <c r="FD2056" s="39"/>
      <c r="FE2056" s="39"/>
      <c r="FF2056" s="39"/>
      <c r="FG2056" s="39"/>
      <c r="FH2056" s="39"/>
      <c r="FI2056" s="39"/>
      <c r="FJ2056" s="39"/>
      <c r="FK2056" s="39"/>
      <c r="FL2056" s="39"/>
      <c r="FM2056" s="39"/>
      <c r="FN2056" s="39"/>
      <c r="FO2056" s="39"/>
      <c r="FP2056" s="39"/>
    </row>
    <row r="2057" spans="1:172" ht="15" x14ac:dyDescent="0.3">
      <c r="A2057" s="39"/>
      <c r="B2057" s="39"/>
      <c r="C2057" s="39"/>
      <c r="D2057" s="39"/>
      <c r="E2057" s="39"/>
      <c r="F2057" s="39"/>
      <c r="G2057" s="39"/>
      <c r="H2057" s="39"/>
      <c r="I2057" s="39"/>
      <c r="J2057" s="39"/>
      <c r="K2057" s="39"/>
      <c r="L2057" s="39"/>
      <c r="M2057" s="39"/>
      <c r="N2057" s="39"/>
      <c r="O2057" s="39"/>
      <c r="P2057" s="39"/>
      <c r="Q2057" s="39"/>
      <c r="R2057" s="39"/>
      <c r="S2057" s="39"/>
      <c r="T2057" s="39"/>
      <c r="U2057" s="39"/>
      <c r="V2057" s="39"/>
      <c r="W2057" s="39"/>
      <c r="X2057" s="39"/>
      <c r="Y2057" s="39"/>
      <c r="Z2057" s="39"/>
      <c r="AA2057" s="39"/>
      <c r="AB2057" s="39"/>
      <c r="AC2057" s="39"/>
      <c r="AD2057" s="39"/>
      <c r="AE2057" s="39"/>
      <c r="AF2057" s="39"/>
      <c r="AG2057" s="39"/>
      <c r="AH2057" s="39"/>
      <c r="AI2057" s="39"/>
      <c r="AJ2057" s="39"/>
      <c r="AK2057" s="39"/>
      <c r="AL2057" s="39"/>
      <c r="AM2057" s="39"/>
      <c r="AN2057" s="39"/>
      <c r="AO2057" s="39"/>
      <c r="AP2057" s="39"/>
      <c r="AQ2057" s="39"/>
      <c r="AR2057" s="39"/>
      <c r="AS2057" s="39"/>
      <c r="AT2057" s="39"/>
      <c r="AU2057" s="39"/>
      <c r="AV2057" s="39"/>
      <c r="AW2057" s="39"/>
      <c r="AX2057" s="39"/>
      <c r="AY2057" s="39"/>
      <c r="AZ2057" s="39"/>
      <c r="BA2057" s="39"/>
      <c r="BB2057" s="39"/>
      <c r="BC2057" s="39"/>
      <c r="BD2057" s="39"/>
      <c r="BE2057" s="39"/>
      <c r="BF2057" s="39"/>
      <c r="BG2057" s="39"/>
      <c r="BH2057" s="39"/>
      <c r="BI2057" s="39"/>
      <c r="BJ2057" s="39"/>
      <c r="BK2057" s="39"/>
      <c r="BL2057" s="39"/>
      <c r="BM2057" s="39"/>
      <c r="BN2057" s="39"/>
      <c r="BO2057" s="39"/>
      <c r="BP2057" s="39"/>
      <c r="BQ2057" s="39"/>
      <c r="BR2057" s="39"/>
      <c r="BS2057" s="39"/>
      <c r="BT2057" s="39"/>
      <c r="BU2057" s="39"/>
      <c r="BV2057" s="39"/>
      <c r="BW2057" s="39"/>
      <c r="BX2057" s="39"/>
      <c r="BY2057" s="39"/>
      <c r="BZ2057" s="39"/>
      <c r="CA2057" s="39"/>
      <c r="CB2057" s="39"/>
      <c r="CC2057" s="39"/>
      <c r="CD2057" s="39"/>
      <c r="CE2057" s="39"/>
      <c r="CF2057" s="39"/>
      <c r="CG2057" s="39"/>
      <c r="CH2057" s="39"/>
      <c r="CI2057" s="39"/>
      <c r="CJ2057" s="39"/>
      <c r="CK2057" s="39"/>
      <c r="CL2057" s="39"/>
      <c r="CM2057" s="39"/>
      <c r="CN2057" s="39"/>
      <c r="CO2057" s="39"/>
      <c r="CP2057" s="39"/>
      <c r="CQ2057" s="39"/>
      <c r="CR2057" s="39"/>
      <c r="CS2057" s="39"/>
      <c r="CT2057" s="39"/>
      <c r="CU2057" s="39"/>
      <c r="CV2057" s="39"/>
      <c r="CW2057" s="39"/>
      <c r="CX2057" s="39"/>
      <c r="CY2057" s="39"/>
      <c r="CZ2057" s="39"/>
      <c r="DA2057" s="39"/>
      <c r="DB2057" s="39"/>
      <c r="DC2057" s="39"/>
      <c r="DD2057" s="39"/>
      <c r="DE2057" s="39"/>
      <c r="DF2057" s="39"/>
      <c r="DG2057" s="39"/>
      <c r="DH2057" s="39"/>
      <c r="DI2057" s="39"/>
      <c r="DJ2057" s="39"/>
      <c r="DK2057" s="39"/>
      <c r="DL2057" s="39"/>
      <c r="DM2057" s="39"/>
      <c r="DN2057" s="39"/>
      <c r="DO2057" s="39"/>
      <c r="DP2057" s="39"/>
      <c r="DQ2057" s="39"/>
      <c r="DR2057" s="39"/>
      <c r="DS2057" s="39"/>
      <c r="DT2057" s="39"/>
      <c r="DU2057" s="39"/>
      <c r="DV2057" s="39"/>
      <c r="DW2057" s="39"/>
      <c r="DX2057" s="39"/>
      <c r="DY2057" s="39"/>
      <c r="DZ2057" s="39"/>
      <c r="EA2057" s="39"/>
      <c r="EB2057" s="39"/>
      <c r="EC2057" s="39"/>
      <c r="ED2057" s="39"/>
      <c r="EE2057" s="39"/>
      <c r="EF2057" s="39"/>
      <c r="EG2057" s="39"/>
      <c r="EH2057" s="39"/>
      <c r="EI2057" s="39"/>
      <c r="EJ2057" s="39"/>
      <c r="EK2057" s="39"/>
      <c r="EL2057" s="39"/>
      <c r="EM2057" s="39"/>
      <c r="EN2057" s="39"/>
      <c r="EO2057" s="39"/>
      <c r="EP2057" s="39"/>
      <c r="EQ2057" s="39"/>
      <c r="ER2057" s="39"/>
      <c r="ES2057" s="39"/>
      <c r="ET2057" s="39"/>
      <c r="EU2057" s="39"/>
      <c r="EV2057" s="39"/>
      <c r="EW2057" s="39"/>
      <c r="EX2057" s="39"/>
      <c r="EY2057" s="39"/>
      <c r="EZ2057" s="39"/>
      <c r="FA2057" s="39"/>
      <c r="FB2057" s="39"/>
      <c r="FC2057" s="39"/>
      <c r="FD2057" s="39"/>
      <c r="FE2057" s="39"/>
      <c r="FF2057" s="39"/>
      <c r="FG2057" s="39"/>
      <c r="FH2057" s="39"/>
      <c r="FI2057" s="39"/>
      <c r="FJ2057" s="39"/>
      <c r="FK2057" s="39"/>
      <c r="FL2057" s="39"/>
      <c r="FM2057" s="39"/>
      <c r="FN2057" s="39"/>
      <c r="FO2057" s="39"/>
      <c r="FP2057" s="39"/>
    </row>
    <row r="2058" spans="1:172" ht="15" x14ac:dyDescent="0.3">
      <c r="A2058" s="39"/>
      <c r="B2058" s="39"/>
      <c r="C2058" s="39"/>
      <c r="D2058" s="39"/>
      <c r="E2058" s="39"/>
      <c r="F2058" s="39"/>
      <c r="G2058" s="39"/>
      <c r="H2058" s="39"/>
      <c r="I2058" s="39"/>
      <c r="J2058" s="39"/>
      <c r="K2058" s="39"/>
      <c r="L2058" s="39"/>
      <c r="M2058" s="39"/>
      <c r="N2058" s="39"/>
      <c r="O2058" s="39"/>
      <c r="P2058" s="39"/>
      <c r="Q2058" s="39"/>
      <c r="R2058" s="39"/>
      <c r="S2058" s="39"/>
      <c r="T2058" s="39"/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F2058" s="39"/>
      <c r="AG2058" s="39"/>
      <c r="AH2058" s="39"/>
      <c r="AI2058" s="39"/>
      <c r="AJ2058" s="39"/>
      <c r="AK2058" s="39"/>
      <c r="AL2058" s="39"/>
      <c r="AM2058" s="39"/>
      <c r="AN2058" s="39"/>
      <c r="AO2058" s="39"/>
      <c r="AP2058" s="39"/>
      <c r="AQ2058" s="39"/>
      <c r="AR2058" s="39"/>
      <c r="AS2058" s="39"/>
      <c r="AT2058" s="39"/>
      <c r="AU2058" s="39"/>
      <c r="AV2058" s="39"/>
      <c r="AW2058" s="39"/>
      <c r="AX2058" s="39"/>
      <c r="AY2058" s="39"/>
      <c r="AZ2058" s="39"/>
      <c r="BA2058" s="39"/>
      <c r="BB2058" s="39"/>
      <c r="BC2058" s="39"/>
      <c r="BD2058" s="39"/>
      <c r="BE2058" s="39"/>
      <c r="BF2058" s="39"/>
      <c r="BG2058" s="39"/>
      <c r="BH2058" s="39"/>
      <c r="BI2058" s="39"/>
      <c r="BJ2058" s="39"/>
      <c r="BK2058" s="39"/>
      <c r="BL2058" s="39"/>
      <c r="BM2058" s="39"/>
      <c r="BN2058" s="39"/>
      <c r="BO2058" s="39"/>
      <c r="BP2058" s="39"/>
      <c r="BQ2058" s="39"/>
      <c r="BR2058" s="39"/>
      <c r="BS2058" s="39"/>
      <c r="BT2058" s="39"/>
      <c r="BU2058" s="39"/>
      <c r="BV2058" s="39"/>
      <c r="BW2058" s="39"/>
      <c r="BX2058" s="39"/>
      <c r="BY2058" s="39"/>
      <c r="BZ2058" s="39"/>
      <c r="CA2058" s="39"/>
      <c r="CB2058" s="39"/>
      <c r="CC2058" s="39"/>
      <c r="CD2058" s="39"/>
      <c r="CE2058" s="39"/>
      <c r="CF2058" s="39"/>
      <c r="CG2058" s="39"/>
      <c r="CH2058" s="39"/>
      <c r="CI2058" s="39"/>
      <c r="CJ2058" s="39"/>
      <c r="CK2058" s="39"/>
      <c r="CL2058" s="39"/>
      <c r="CM2058" s="39"/>
      <c r="CN2058" s="39"/>
      <c r="CO2058" s="39"/>
      <c r="CP2058" s="39"/>
      <c r="CQ2058" s="39"/>
      <c r="CR2058" s="39"/>
      <c r="CS2058" s="39"/>
      <c r="CT2058" s="39"/>
      <c r="CU2058" s="39"/>
      <c r="CV2058" s="39"/>
      <c r="CW2058" s="39"/>
      <c r="CX2058" s="39"/>
      <c r="CY2058" s="39"/>
      <c r="CZ2058" s="39"/>
      <c r="DA2058" s="39"/>
      <c r="DB2058" s="39"/>
      <c r="DC2058" s="39"/>
      <c r="DD2058" s="39"/>
      <c r="DE2058" s="39"/>
      <c r="DF2058" s="39"/>
      <c r="DG2058" s="39"/>
      <c r="DH2058" s="39"/>
      <c r="DI2058" s="39"/>
      <c r="DJ2058" s="39"/>
      <c r="DK2058" s="39"/>
      <c r="DL2058" s="39"/>
      <c r="DM2058" s="39"/>
      <c r="DN2058" s="39"/>
      <c r="DO2058" s="39"/>
      <c r="DP2058" s="39"/>
      <c r="DQ2058" s="39"/>
      <c r="DR2058" s="39"/>
      <c r="DS2058" s="39"/>
      <c r="DT2058" s="39"/>
      <c r="DU2058" s="39"/>
      <c r="DV2058" s="39"/>
      <c r="DW2058" s="39"/>
      <c r="DX2058" s="39"/>
      <c r="DY2058" s="39"/>
      <c r="DZ2058" s="39"/>
      <c r="EA2058" s="39"/>
      <c r="EB2058" s="39"/>
      <c r="EC2058" s="39"/>
      <c r="ED2058" s="39"/>
      <c r="EE2058" s="39"/>
      <c r="EF2058" s="39"/>
      <c r="EG2058" s="39"/>
      <c r="EH2058" s="39"/>
      <c r="EI2058" s="39"/>
      <c r="EJ2058" s="39"/>
      <c r="EK2058" s="39"/>
      <c r="EL2058" s="39"/>
      <c r="EM2058" s="39"/>
      <c r="EN2058" s="39"/>
      <c r="EO2058" s="39"/>
      <c r="EP2058" s="39"/>
      <c r="EQ2058" s="39"/>
      <c r="ER2058" s="39"/>
      <c r="ES2058" s="39"/>
      <c r="ET2058" s="39"/>
      <c r="EU2058" s="39"/>
      <c r="EV2058" s="39"/>
      <c r="EW2058" s="39"/>
      <c r="EX2058" s="39"/>
      <c r="EY2058" s="39"/>
      <c r="EZ2058" s="39"/>
      <c r="FA2058" s="39"/>
      <c r="FB2058" s="39"/>
      <c r="FC2058" s="39"/>
      <c r="FD2058" s="39"/>
      <c r="FE2058" s="39"/>
      <c r="FF2058" s="39"/>
      <c r="FG2058" s="39"/>
      <c r="FH2058" s="39"/>
      <c r="FI2058" s="39"/>
      <c r="FJ2058" s="39"/>
      <c r="FK2058" s="39"/>
      <c r="FL2058" s="39"/>
      <c r="FM2058" s="39"/>
      <c r="FN2058" s="39"/>
      <c r="FO2058" s="39"/>
      <c r="FP2058" s="39"/>
    </row>
    <row r="2059" spans="1:172" ht="15" x14ac:dyDescent="0.3">
      <c r="A2059" s="39"/>
      <c r="B2059" s="39"/>
      <c r="C2059" s="39"/>
      <c r="D2059" s="39"/>
      <c r="E2059" s="39"/>
      <c r="F2059" s="39"/>
      <c r="G2059" s="39"/>
      <c r="H2059" s="39"/>
      <c r="I2059" s="39"/>
      <c r="J2059" s="39"/>
      <c r="K2059" s="39"/>
      <c r="L2059" s="39"/>
      <c r="M2059" s="39"/>
      <c r="N2059" s="39"/>
      <c r="O2059" s="39"/>
      <c r="P2059" s="39"/>
      <c r="Q2059" s="39"/>
      <c r="R2059" s="39"/>
      <c r="S2059" s="39"/>
      <c r="T2059" s="39"/>
      <c r="U2059" s="39"/>
      <c r="V2059" s="39"/>
      <c r="W2059" s="39"/>
      <c r="X2059" s="39"/>
      <c r="Y2059" s="39"/>
      <c r="Z2059" s="39"/>
      <c r="AA2059" s="39"/>
      <c r="AB2059" s="39"/>
      <c r="AC2059" s="39"/>
      <c r="AD2059" s="39"/>
      <c r="AE2059" s="39"/>
      <c r="AF2059" s="39"/>
      <c r="AG2059" s="39"/>
      <c r="AH2059" s="39"/>
      <c r="AI2059" s="39"/>
      <c r="AJ2059" s="39"/>
      <c r="AK2059" s="39"/>
      <c r="AL2059" s="39"/>
      <c r="AM2059" s="39"/>
      <c r="AN2059" s="39"/>
      <c r="AO2059" s="39"/>
      <c r="AP2059" s="39"/>
      <c r="AQ2059" s="39"/>
      <c r="AR2059" s="39"/>
      <c r="AS2059" s="39"/>
      <c r="AT2059" s="39"/>
      <c r="AU2059" s="39"/>
      <c r="AV2059" s="39"/>
      <c r="AW2059" s="39"/>
      <c r="AX2059" s="39"/>
      <c r="AY2059" s="39"/>
      <c r="AZ2059" s="39"/>
      <c r="BA2059" s="39"/>
      <c r="BB2059" s="39"/>
      <c r="BC2059" s="39"/>
      <c r="BD2059" s="39"/>
      <c r="BE2059" s="39"/>
      <c r="BF2059" s="39"/>
      <c r="BG2059" s="39"/>
      <c r="BH2059" s="39"/>
      <c r="BI2059" s="39"/>
      <c r="BJ2059" s="39"/>
      <c r="BK2059" s="39"/>
      <c r="BL2059" s="39"/>
      <c r="BM2059" s="39"/>
      <c r="BN2059" s="39"/>
      <c r="BO2059" s="39"/>
      <c r="BP2059" s="39"/>
      <c r="BQ2059" s="39"/>
      <c r="BR2059" s="39"/>
      <c r="BS2059" s="39"/>
      <c r="BT2059" s="39"/>
      <c r="BU2059" s="39"/>
      <c r="BV2059" s="39"/>
      <c r="BW2059" s="39"/>
      <c r="BX2059" s="39"/>
      <c r="BY2059" s="39"/>
      <c r="BZ2059" s="39"/>
      <c r="CA2059" s="39"/>
      <c r="CB2059" s="39"/>
      <c r="CC2059" s="39"/>
      <c r="CD2059" s="39"/>
      <c r="CE2059" s="39"/>
      <c r="CF2059" s="39"/>
      <c r="CG2059" s="39"/>
      <c r="CH2059" s="39"/>
      <c r="CI2059" s="39"/>
      <c r="CJ2059" s="39"/>
      <c r="CK2059" s="39"/>
      <c r="CL2059" s="39"/>
      <c r="CM2059" s="39"/>
      <c r="CN2059" s="39"/>
      <c r="CO2059" s="39"/>
      <c r="CP2059" s="39"/>
      <c r="CQ2059" s="39"/>
      <c r="CR2059" s="39"/>
      <c r="CS2059" s="39"/>
      <c r="CT2059" s="39"/>
      <c r="CU2059" s="39"/>
      <c r="CV2059" s="39"/>
      <c r="CW2059" s="39"/>
      <c r="CX2059" s="39"/>
      <c r="CY2059" s="39"/>
      <c r="CZ2059" s="39"/>
      <c r="DA2059" s="39"/>
      <c r="DB2059" s="39"/>
      <c r="DC2059" s="39"/>
      <c r="DD2059" s="39"/>
      <c r="DE2059" s="39"/>
      <c r="DF2059" s="39"/>
      <c r="DG2059" s="39"/>
      <c r="DH2059" s="39"/>
      <c r="DI2059" s="39"/>
      <c r="DJ2059" s="39"/>
      <c r="DK2059" s="39"/>
      <c r="DL2059" s="39"/>
      <c r="DM2059" s="39"/>
      <c r="DN2059" s="39"/>
      <c r="DO2059" s="39"/>
      <c r="DP2059" s="39"/>
      <c r="DQ2059" s="39"/>
      <c r="DR2059" s="39"/>
      <c r="DS2059" s="39"/>
      <c r="DT2059" s="39"/>
      <c r="DU2059" s="39"/>
      <c r="DV2059" s="39"/>
      <c r="DW2059" s="39"/>
      <c r="DX2059" s="39"/>
      <c r="DY2059" s="39"/>
      <c r="DZ2059" s="39"/>
      <c r="EA2059" s="39"/>
      <c r="EB2059" s="39"/>
      <c r="EC2059" s="39"/>
      <c r="ED2059" s="39"/>
      <c r="EE2059" s="39"/>
      <c r="EF2059" s="39"/>
      <c r="EG2059" s="39"/>
      <c r="EH2059" s="39"/>
      <c r="EI2059" s="39"/>
      <c r="EJ2059" s="39"/>
      <c r="EK2059" s="39"/>
      <c r="EL2059" s="39"/>
      <c r="EM2059" s="39"/>
      <c r="EN2059" s="39"/>
      <c r="EO2059" s="39"/>
      <c r="EP2059" s="39"/>
      <c r="EQ2059" s="39"/>
      <c r="ER2059" s="39"/>
      <c r="ES2059" s="39"/>
      <c r="ET2059" s="39"/>
      <c r="EU2059" s="39"/>
      <c r="EV2059" s="39"/>
      <c r="EW2059" s="39"/>
      <c r="EX2059" s="39"/>
      <c r="EY2059" s="39"/>
      <c r="EZ2059" s="39"/>
      <c r="FA2059" s="39"/>
      <c r="FB2059" s="39"/>
      <c r="FC2059" s="39"/>
      <c r="FD2059" s="39"/>
      <c r="FE2059" s="39"/>
      <c r="FF2059" s="39"/>
      <c r="FG2059" s="39"/>
      <c r="FH2059" s="39"/>
      <c r="FI2059" s="39"/>
      <c r="FJ2059" s="39"/>
      <c r="FK2059" s="39"/>
      <c r="FL2059" s="39"/>
      <c r="FM2059" s="39"/>
      <c r="FN2059" s="39"/>
      <c r="FO2059" s="39"/>
      <c r="FP2059" s="39"/>
    </row>
    <row r="2060" spans="1:172" ht="15" x14ac:dyDescent="0.3">
      <c r="A2060" s="39"/>
      <c r="B2060" s="39"/>
      <c r="C2060" s="39"/>
      <c r="D2060" s="39"/>
      <c r="E2060" s="39"/>
      <c r="F2060" s="39"/>
      <c r="G2060" s="39"/>
      <c r="H2060" s="39"/>
      <c r="I2060" s="39"/>
      <c r="J2060" s="39"/>
      <c r="K2060" s="39"/>
      <c r="L2060" s="39"/>
      <c r="M2060" s="39"/>
      <c r="N2060" s="39"/>
      <c r="O2060" s="39"/>
      <c r="P2060" s="39"/>
      <c r="Q2060" s="39"/>
      <c r="R2060" s="39"/>
      <c r="S2060" s="39"/>
      <c r="T2060" s="39"/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F2060" s="39"/>
      <c r="AG2060" s="39"/>
      <c r="AH2060" s="39"/>
      <c r="AI2060" s="39"/>
      <c r="AJ2060" s="39"/>
      <c r="AK2060" s="39"/>
      <c r="AL2060" s="39"/>
      <c r="AM2060" s="39"/>
      <c r="AN2060" s="39"/>
      <c r="AO2060" s="39"/>
      <c r="AP2060" s="39"/>
      <c r="AQ2060" s="39"/>
      <c r="AR2060" s="39"/>
      <c r="AS2060" s="39"/>
      <c r="AT2060" s="39"/>
      <c r="AU2060" s="39"/>
      <c r="AV2060" s="39"/>
      <c r="AW2060" s="39"/>
      <c r="AX2060" s="39"/>
      <c r="AY2060" s="39"/>
      <c r="AZ2060" s="39"/>
      <c r="BA2060" s="39"/>
      <c r="BB2060" s="39"/>
      <c r="BC2060" s="39"/>
      <c r="BD2060" s="39"/>
      <c r="BE2060" s="39"/>
      <c r="BF2060" s="39"/>
      <c r="BG2060" s="39"/>
      <c r="BH2060" s="39"/>
      <c r="BI2060" s="39"/>
      <c r="BJ2060" s="39"/>
      <c r="BK2060" s="39"/>
      <c r="BL2060" s="39"/>
      <c r="BM2060" s="39"/>
      <c r="BN2060" s="39"/>
      <c r="BO2060" s="39"/>
      <c r="BP2060" s="39"/>
      <c r="BQ2060" s="39"/>
      <c r="BR2060" s="39"/>
      <c r="BS2060" s="39"/>
      <c r="BT2060" s="39"/>
      <c r="BU2060" s="39"/>
      <c r="BV2060" s="39"/>
      <c r="BW2060" s="39"/>
      <c r="BX2060" s="39"/>
      <c r="BY2060" s="39"/>
      <c r="BZ2060" s="39"/>
      <c r="CA2060" s="39"/>
      <c r="CB2060" s="39"/>
      <c r="CC2060" s="39"/>
      <c r="CD2060" s="39"/>
      <c r="CE2060" s="39"/>
      <c r="CF2060" s="39"/>
      <c r="CG2060" s="39"/>
      <c r="CH2060" s="39"/>
      <c r="CI2060" s="39"/>
      <c r="CJ2060" s="39"/>
      <c r="CK2060" s="39"/>
      <c r="CL2060" s="39"/>
      <c r="CM2060" s="39"/>
      <c r="CN2060" s="39"/>
      <c r="CO2060" s="39"/>
      <c r="CP2060" s="39"/>
      <c r="CQ2060" s="39"/>
      <c r="CR2060" s="39"/>
      <c r="CS2060" s="39"/>
      <c r="CT2060" s="39"/>
      <c r="CU2060" s="39"/>
      <c r="CV2060" s="39"/>
      <c r="CW2060" s="39"/>
      <c r="CX2060" s="39"/>
      <c r="CY2060" s="39"/>
      <c r="CZ2060" s="39"/>
      <c r="DA2060" s="39"/>
      <c r="DB2060" s="39"/>
      <c r="DC2060" s="39"/>
      <c r="DD2060" s="39"/>
      <c r="DE2060" s="39"/>
      <c r="DF2060" s="39"/>
      <c r="DG2060" s="39"/>
      <c r="DH2060" s="39"/>
      <c r="DI2060" s="39"/>
      <c r="DJ2060" s="39"/>
      <c r="DK2060" s="39"/>
      <c r="DL2060" s="39"/>
      <c r="DM2060" s="39"/>
      <c r="DN2060" s="39"/>
      <c r="DO2060" s="39"/>
      <c r="DP2060" s="39"/>
      <c r="DQ2060" s="39"/>
      <c r="DR2060" s="39"/>
      <c r="DS2060" s="39"/>
      <c r="DT2060" s="39"/>
      <c r="DU2060" s="39"/>
      <c r="DV2060" s="39"/>
      <c r="DW2060" s="39"/>
      <c r="DX2060" s="39"/>
      <c r="DY2060" s="39"/>
      <c r="DZ2060" s="39"/>
      <c r="EA2060" s="39"/>
      <c r="EB2060" s="39"/>
      <c r="EC2060" s="39"/>
      <c r="ED2060" s="39"/>
      <c r="EE2060" s="39"/>
      <c r="EF2060" s="39"/>
      <c r="EG2060" s="39"/>
      <c r="EH2060" s="39"/>
      <c r="EI2060" s="39"/>
      <c r="EJ2060" s="39"/>
      <c r="EK2060" s="39"/>
      <c r="EL2060" s="39"/>
      <c r="EM2060" s="39"/>
      <c r="EN2060" s="39"/>
      <c r="EO2060" s="39"/>
      <c r="EP2060" s="39"/>
      <c r="EQ2060" s="39"/>
      <c r="ER2060" s="39"/>
      <c r="ES2060" s="39"/>
      <c r="ET2060" s="39"/>
      <c r="EU2060" s="39"/>
      <c r="EV2060" s="39"/>
      <c r="EW2060" s="39"/>
      <c r="EX2060" s="39"/>
      <c r="EY2060" s="39"/>
      <c r="EZ2060" s="39"/>
      <c r="FA2060" s="39"/>
      <c r="FB2060" s="39"/>
      <c r="FC2060" s="39"/>
      <c r="FD2060" s="39"/>
      <c r="FE2060" s="39"/>
      <c r="FF2060" s="39"/>
      <c r="FG2060" s="39"/>
      <c r="FH2060" s="39"/>
      <c r="FI2060" s="39"/>
      <c r="FJ2060" s="39"/>
      <c r="FK2060" s="39"/>
      <c r="FL2060" s="39"/>
      <c r="FM2060" s="39"/>
      <c r="FN2060" s="39"/>
      <c r="FO2060" s="39"/>
      <c r="FP2060" s="39"/>
    </row>
    <row r="2061" spans="1:172" ht="15" x14ac:dyDescent="0.3">
      <c r="A2061" s="39"/>
      <c r="B2061" s="39"/>
      <c r="C2061" s="39"/>
      <c r="D2061" s="39"/>
      <c r="E2061" s="39"/>
      <c r="F2061" s="39"/>
      <c r="G2061" s="39"/>
      <c r="H2061" s="39"/>
      <c r="I2061" s="39"/>
      <c r="J2061" s="39"/>
      <c r="K2061" s="39"/>
      <c r="L2061" s="39"/>
      <c r="M2061" s="39"/>
      <c r="N2061" s="39"/>
      <c r="O2061" s="39"/>
      <c r="P2061" s="39"/>
      <c r="Q2061" s="39"/>
      <c r="R2061" s="39"/>
      <c r="S2061" s="39"/>
      <c r="T2061" s="39"/>
      <c r="U2061" s="39"/>
      <c r="V2061" s="39"/>
      <c r="W2061" s="39"/>
      <c r="X2061" s="39"/>
      <c r="Y2061" s="39"/>
      <c r="Z2061" s="39"/>
      <c r="AA2061" s="39"/>
      <c r="AB2061" s="39"/>
      <c r="AC2061" s="39"/>
      <c r="AD2061" s="39"/>
      <c r="AE2061" s="39"/>
      <c r="AF2061" s="39"/>
      <c r="AG2061" s="39"/>
      <c r="AH2061" s="39"/>
      <c r="AI2061" s="39"/>
      <c r="AJ2061" s="39"/>
      <c r="AK2061" s="39"/>
      <c r="AL2061" s="39"/>
      <c r="AM2061" s="39"/>
      <c r="AN2061" s="39"/>
      <c r="AO2061" s="39"/>
      <c r="AP2061" s="39"/>
      <c r="AQ2061" s="39"/>
      <c r="AR2061" s="39"/>
      <c r="AS2061" s="39"/>
      <c r="AT2061" s="39"/>
      <c r="AU2061" s="39"/>
      <c r="AV2061" s="39"/>
      <c r="AW2061" s="39"/>
      <c r="AX2061" s="39"/>
      <c r="AY2061" s="39"/>
      <c r="AZ2061" s="39"/>
      <c r="BA2061" s="39"/>
      <c r="BB2061" s="39"/>
      <c r="BC2061" s="39"/>
      <c r="BD2061" s="39"/>
      <c r="BE2061" s="39"/>
      <c r="BF2061" s="39"/>
      <c r="BG2061" s="39"/>
      <c r="BH2061" s="39"/>
      <c r="BI2061" s="39"/>
      <c r="BJ2061" s="39"/>
      <c r="BK2061" s="39"/>
      <c r="BL2061" s="39"/>
      <c r="BM2061" s="39"/>
      <c r="BN2061" s="39"/>
      <c r="BO2061" s="39"/>
      <c r="BP2061" s="39"/>
      <c r="BQ2061" s="39"/>
      <c r="BR2061" s="39"/>
      <c r="BS2061" s="39"/>
      <c r="BT2061" s="39"/>
      <c r="BU2061" s="39"/>
      <c r="BV2061" s="39"/>
      <c r="BW2061" s="39"/>
      <c r="BX2061" s="39"/>
      <c r="BY2061" s="39"/>
      <c r="BZ2061" s="39"/>
      <c r="CA2061" s="39"/>
      <c r="CB2061" s="39"/>
      <c r="CC2061" s="39"/>
      <c r="CD2061" s="39"/>
      <c r="CE2061" s="39"/>
      <c r="CF2061" s="39"/>
      <c r="CG2061" s="39"/>
      <c r="CH2061" s="39"/>
      <c r="CI2061" s="39"/>
      <c r="CJ2061" s="39"/>
      <c r="CK2061" s="39"/>
      <c r="CL2061" s="39"/>
      <c r="CM2061" s="39"/>
      <c r="CN2061" s="39"/>
      <c r="CO2061" s="39"/>
      <c r="CP2061" s="39"/>
      <c r="CQ2061" s="39"/>
      <c r="CR2061" s="39"/>
      <c r="CS2061" s="39"/>
      <c r="CT2061" s="39"/>
      <c r="CU2061" s="39"/>
      <c r="CV2061" s="39"/>
      <c r="CW2061" s="39"/>
      <c r="CX2061" s="39"/>
      <c r="CY2061" s="39"/>
      <c r="CZ2061" s="39"/>
      <c r="DA2061" s="39"/>
      <c r="DB2061" s="39"/>
      <c r="DC2061" s="39"/>
      <c r="DD2061" s="39"/>
      <c r="DE2061" s="39"/>
      <c r="DF2061" s="39"/>
      <c r="DG2061" s="39"/>
      <c r="DH2061" s="39"/>
      <c r="DI2061" s="39"/>
      <c r="DJ2061" s="39"/>
      <c r="DK2061" s="39"/>
      <c r="DL2061" s="39"/>
      <c r="DM2061" s="39"/>
      <c r="DN2061" s="39"/>
      <c r="DO2061" s="39"/>
      <c r="DP2061" s="39"/>
      <c r="DQ2061" s="39"/>
      <c r="DR2061" s="39"/>
      <c r="DS2061" s="39"/>
      <c r="DT2061" s="39"/>
      <c r="DU2061" s="39"/>
      <c r="DV2061" s="39"/>
      <c r="DW2061" s="39"/>
      <c r="DX2061" s="39"/>
      <c r="DY2061" s="39"/>
      <c r="DZ2061" s="39"/>
      <c r="EA2061" s="39"/>
      <c r="EB2061" s="39"/>
      <c r="EC2061" s="39"/>
      <c r="ED2061" s="39"/>
      <c r="EE2061" s="39"/>
      <c r="EF2061" s="39"/>
      <c r="EG2061" s="39"/>
      <c r="EH2061" s="39"/>
      <c r="EI2061" s="39"/>
      <c r="EJ2061" s="39"/>
      <c r="EK2061" s="39"/>
      <c r="EL2061" s="39"/>
      <c r="EM2061" s="39"/>
      <c r="EN2061" s="39"/>
      <c r="EO2061" s="39"/>
      <c r="EP2061" s="39"/>
      <c r="EQ2061" s="39"/>
      <c r="ER2061" s="39"/>
      <c r="ES2061" s="39"/>
      <c r="ET2061" s="39"/>
      <c r="EU2061" s="39"/>
      <c r="EV2061" s="39"/>
      <c r="EW2061" s="39"/>
      <c r="EX2061" s="39"/>
      <c r="EY2061" s="39"/>
      <c r="EZ2061" s="39"/>
      <c r="FA2061" s="39"/>
      <c r="FB2061" s="39"/>
      <c r="FC2061" s="39"/>
      <c r="FD2061" s="39"/>
      <c r="FE2061" s="39"/>
      <c r="FF2061" s="39"/>
      <c r="FG2061" s="39"/>
      <c r="FH2061" s="39"/>
      <c r="FI2061" s="39"/>
      <c r="FJ2061" s="39"/>
      <c r="FK2061" s="39"/>
      <c r="FL2061" s="39"/>
      <c r="FM2061" s="39"/>
      <c r="FN2061" s="39"/>
      <c r="FO2061" s="39"/>
      <c r="FP2061" s="39"/>
    </row>
    <row r="2062" spans="1:172" ht="15" x14ac:dyDescent="0.3">
      <c r="A2062" s="39"/>
      <c r="B2062" s="39"/>
      <c r="C2062" s="39"/>
      <c r="D2062" s="39"/>
      <c r="E2062" s="39"/>
      <c r="F2062" s="39"/>
      <c r="G2062" s="39"/>
      <c r="H2062" s="39"/>
      <c r="I2062" s="39"/>
      <c r="J2062" s="39"/>
      <c r="K2062" s="39"/>
      <c r="L2062" s="39"/>
      <c r="M2062" s="39"/>
      <c r="N2062" s="39"/>
      <c r="O2062" s="39"/>
      <c r="P2062" s="39"/>
      <c r="Q2062" s="39"/>
      <c r="R2062" s="39"/>
      <c r="S2062" s="39"/>
      <c r="T2062" s="39"/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F2062" s="39"/>
      <c r="AG2062" s="39"/>
      <c r="AH2062" s="39"/>
      <c r="AI2062" s="39"/>
      <c r="AJ2062" s="39"/>
      <c r="AK2062" s="39"/>
      <c r="AL2062" s="39"/>
      <c r="AM2062" s="39"/>
      <c r="AN2062" s="39"/>
      <c r="AO2062" s="39"/>
      <c r="AP2062" s="39"/>
      <c r="AQ2062" s="39"/>
      <c r="AR2062" s="39"/>
      <c r="AS2062" s="39"/>
      <c r="AT2062" s="39"/>
      <c r="AU2062" s="39"/>
      <c r="AV2062" s="39"/>
      <c r="AW2062" s="39"/>
      <c r="AX2062" s="39"/>
      <c r="AY2062" s="39"/>
      <c r="AZ2062" s="39"/>
      <c r="BA2062" s="39"/>
      <c r="BB2062" s="39"/>
      <c r="BC2062" s="39"/>
      <c r="BD2062" s="39"/>
      <c r="BE2062" s="39"/>
      <c r="BF2062" s="39"/>
      <c r="BG2062" s="39"/>
      <c r="BH2062" s="39"/>
      <c r="BI2062" s="39"/>
      <c r="BJ2062" s="39"/>
      <c r="BK2062" s="39"/>
      <c r="BL2062" s="39"/>
      <c r="BM2062" s="39"/>
      <c r="BN2062" s="39"/>
      <c r="BO2062" s="39"/>
      <c r="BP2062" s="39"/>
      <c r="BQ2062" s="39"/>
      <c r="BR2062" s="39"/>
      <c r="BS2062" s="39"/>
      <c r="BT2062" s="39"/>
      <c r="BU2062" s="39"/>
      <c r="BV2062" s="39"/>
      <c r="BW2062" s="39"/>
      <c r="BX2062" s="39"/>
      <c r="BY2062" s="39"/>
      <c r="BZ2062" s="39"/>
      <c r="CA2062" s="39"/>
      <c r="CB2062" s="39"/>
      <c r="CC2062" s="39"/>
      <c r="CD2062" s="39"/>
      <c r="CE2062" s="39"/>
      <c r="CF2062" s="39"/>
      <c r="CG2062" s="39"/>
      <c r="CH2062" s="39"/>
      <c r="CI2062" s="39"/>
      <c r="CJ2062" s="39"/>
      <c r="CK2062" s="39"/>
      <c r="CL2062" s="39"/>
      <c r="CM2062" s="39"/>
      <c r="CN2062" s="39"/>
      <c r="CO2062" s="39"/>
      <c r="CP2062" s="39"/>
      <c r="CQ2062" s="39"/>
      <c r="CR2062" s="39"/>
      <c r="CS2062" s="39"/>
      <c r="CT2062" s="39"/>
      <c r="CU2062" s="39"/>
      <c r="CV2062" s="39"/>
      <c r="CW2062" s="39"/>
      <c r="CX2062" s="39"/>
      <c r="CY2062" s="39"/>
      <c r="CZ2062" s="39"/>
      <c r="DA2062" s="39"/>
      <c r="DB2062" s="39"/>
      <c r="DC2062" s="39"/>
      <c r="DD2062" s="39"/>
      <c r="DE2062" s="39"/>
      <c r="DF2062" s="39"/>
      <c r="DG2062" s="39"/>
      <c r="DH2062" s="39"/>
      <c r="DI2062" s="39"/>
      <c r="DJ2062" s="39"/>
      <c r="DK2062" s="39"/>
      <c r="DL2062" s="39"/>
      <c r="DM2062" s="39"/>
      <c r="DN2062" s="39"/>
      <c r="DO2062" s="39"/>
      <c r="DP2062" s="39"/>
      <c r="DQ2062" s="39"/>
      <c r="DR2062" s="39"/>
      <c r="DS2062" s="39"/>
      <c r="DT2062" s="39"/>
      <c r="DU2062" s="39"/>
      <c r="DV2062" s="39"/>
      <c r="DW2062" s="39"/>
      <c r="DX2062" s="39"/>
      <c r="DY2062" s="39"/>
      <c r="DZ2062" s="39"/>
      <c r="EA2062" s="39"/>
      <c r="EB2062" s="39"/>
      <c r="EC2062" s="39"/>
      <c r="ED2062" s="39"/>
      <c r="EE2062" s="39"/>
      <c r="EF2062" s="39"/>
      <c r="EG2062" s="39"/>
      <c r="EH2062" s="39"/>
      <c r="EI2062" s="39"/>
      <c r="EJ2062" s="39"/>
      <c r="EK2062" s="39"/>
      <c r="EL2062" s="39"/>
      <c r="EM2062" s="39"/>
      <c r="EN2062" s="39"/>
      <c r="EO2062" s="39"/>
      <c r="EP2062" s="39"/>
      <c r="EQ2062" s="39"/>
      <c r="ER2062" s="39"/>
      <c r="ES2062" s="39"/>
      <c r="ET2062" s="39"/>
      <c r="EU2062" s="39"/>
      <c r="EV2062" s="39"/>
      <c r="EW2062" s="39"/>
      <c r="EX2062" s="39"/>
      <c r="EY2062" s="39"/>
      <c r="EZ2062" s="39"/>
      <c r="FA2062" s="39"/>
      <c r="FB2062" s="39"/>
      <c r="FC2062" s="39"/>
      <c r="FD2062" s="39"/>
      <c r="FE2062" s="39"/>
      <c r="FF2062" s="39"/>
      <c r="FG2062" s="39"/>
      <c r="FH2062" s="39"/>
      <c r="FI2062" s="39"/>
      <c r="FJ2062" s="39"/>
      <c r="FK2062" s="39"/>
      <c r="FL2062" s="39"/>
      <c r="FM2062" s="39"/>
      <c r="FN2062" s="39"/>
      <c r="FO2062" s="39"/>
      <c r="FP2062" s="39"/>
    </row>
    <row r="2063" spans="1:172" ht="15" x14ac:dyDescent="0.3">
      <c r="A2063" s="39"/>
      <c r="B2063" s="39"/>
      <c r="C2063" s="39"/>
      <c r="D2063" s="39"/>
      <c r="E2063" s="39"/>
      <c r="F2063" s="39"/>
      <c r="G2063" s="39"/>
      <c r="H2063" s="39"/>
      <c r="I2063" s="39"/>
      <c r="J2063" s="39"/>
      <c r="K2063" s="39"/>
      <c r="L2063" s="39"/>
      <c r="M2063" s="39"/>
      <c r="N2063" s="39"/>
      <c r="O2063" s="39"/>
      <c r="P2063" s="39"/>
      <c r="Q2063" s="39"/>
      <c r="R2063" s="39"/>
      <c r="S2063" s="39"/>
      <c r="T2063" s="39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F2063" s="39"/>
      <c r="AG2063" s="39"/>
      <c r="AH2063" s="39"/>
      <c r="AI2063" s="39"/>
      <c r="AJ2063" s="39"/>
      <c r="AK2063" s="39"/>
      <c r="AL2063" s="39"/>
      <c r="AM2063" s="39"/>
      <c r="AN2063" s="39"/>
      <c r="AO2063" s="39"/>
      <c r="AP2063" s="39"/>
      <c r="AQ2063" s="39"/>
      <c r="AR2063" s="39"/>
      <c r="AS2063" s="39"/>
      <c r="AT2063" s="39"/>
      <c r="AU2063" s="39"/>
      <c r="AV2063" s="39"/>
      <c r="AW2063" s="39"/>
      <c r="AX2063" s="39"/>
      <c r="AY2063" s="39"/>
      <c r="AZ2063" s="39"/>
      <c r="BA2063" s="39"/>
      <c r="BB2063" s="39"/>
      <c r="BC2063" s="39"/>
      <c r="BD2063" s="39"/>
      <c r="BE2063" s="39"/>
      <c r="BF2063" s="39"/>
      <c r="BG2063" s="39"/>
      <c r="BH2063" s="39"/>
      <c r="BI2063" s="39"/>
      <c r="BJ2063" s="39"/>
      <c r="BK2063" s="39"/>
      <c r="BL2063" s="39"/>
      <c r="BM2063" s="39"/>
      <c r="BN2063" s="39"/>
      <c r="BO2063" s="39"/>
      <c r="BP2063" s="39"/>
      <c r="BQ2063" s="39"/>
      <c r="BR2063" s="39"/>
      <c r="BS2063" s="39"/>
      <c r="BT2063" s="39"/>
      <c r="BU2063" s="39"/>
      <c r="BV2063" s="39"/>
      <c r="BW2063" s="39"/>
      <c r="BX2063" s="39"/>
      <c r="BY2063" s="39"/>
      <c r="BZ2063" s="39"/>
      <c r="CA2063" s="39"/>
      <c r="CB2063" s="39"/>
      <c r="CC2063" s="39"/>
      <c r="CD2063" s="39"/>
      <c r="CE2063" s="39"/>
      <c r="CF2063" s="39"/>
      <c r="CG2063" s="39"/>
      <c r="CH2063" s="39"/>
      <c r="CI2063" s="39"/>
      <c r="CJ2063" s="39"/>
      <c r="CK2063" s="39"/>
      <c r="CL2063" s="39"/>
      <c r="CM2063" s="39"/>
      <c r="CN2063" s="39"/>
      <c r="CO2063" s="39"/>
      <c r="CP2063" s="39"/>
      <c r="CQ2063" s="39"/>
      <c r="CR2063" s="39"/>
      <c r="CS2063" s="39"/>
      <c r="CT2063" s="39"/>
      <c r="CU2063" s="39"/>
      <c r="CV2063" s="39"/>
      <c r="CW2063" s="39"/>
      <c r="CX2063" s="39"/>
      <c r="CY2063" s="39"/>
      <c r="CZ2063" s="39"/>
      <c r="DA2063" s="39"/>
      <c r="DB2063" s="39"/>
      <c r="DC2063" s="39"/>
      <c r="DD2063" s="39"/>
      <c r="DE2063" s="39"/>
      <c r="DF2063" s="39"/>
      <c r="DG2063" s="39"/>
      <c r="DH2063" s="39"/>
      <c r="DI2063" s="39"/>
      <c r="DJ2063" s="39"/>
      <c r="DK2063" s="39"/>
      <c r="DL2063" s="39"/>
      <c r="DM2063" s="39"/>
      <c r="DN2063" s="39"/>
      <c r="DO2063" s="39"/>
      <c r="DP2063" s="39"/>
      <c r="DQ2063" s="39"/>
      <c r="DR2063" s="39"/>
      <c r="DS2063" s="39"/>
      <c r="DT2063" s="39"/>
      <c r="DU2063" s="39"/>
      <c r="DV2063" s="39"/>
      <c r="DW2063" s="39"/>
      <c r="DX2063" s="39"/>
      <c r="DY2063" s="39"/>
      <c r="DZ2063" s="39"/>
      <c r="EA2063" s="39"/>
      <c r="EB2063" s="39"/>
      <c r="EC2063" s="39"/>
      <c r="ED2063" s="39"/>
      <c r="EE2063" s="39"/>
      <c r="EF2063" s="39"/>
      <c r="EG2063" s="39"/>
      <c r="EH2063" s="39"/>
      <c r="EI2063" s="39"/>
      <c r="EJ2063" s="39"/>
      <c r="EK2063" s="39"/>
      <c r="EL2063" s="39"/>
      <c r="EM2063" s="39"/>
      <c r="EN2063" s="39"/>
      <c r="EO2063" s="39"/>
      <c r="EP2063" s="39"/>
      <c r="EQ2063" s="39"/>
      <c r="ER2063" s="39"/>
      <c r="ES2063" s="39"/>
      <c r="ET2063" s="39"/>
      <c r="EU2063" s="39"/>
      <c r="EV2063" s="39"/>
      <c r="EW2063" s="39"/>
      <c r="EX2063" s="39"/>
      <c r="EY2063" s="39"/>
      <c r="EZ2063" s="39"/>
      <c r="FA2063" s="39"/>
      <c r="FB2063" s="39"/>
      <c r="FC2063" s="39"/>
      <c r="FD2063" s="39"/>
      <c r="FE2063" s="39"/>
      <c r="FF2063" s="39"/>
      <c r="FG2063" s="39"/>
      <c r="FH2063" s="39"/>
      <c r="FI2063" s="39"/>
      <c r="FJ2063" s="39"/>
      <c r="FK2063" s="39"/>
      <c r="FL2063" s="39"/>
      <c r="FM2063" s="39"/>
      <c r="FN2063" s="39"/>
      <c r="FO2063" s="39"/>
      <c r="FP2063" s="39"/>
    </row>
    <row r="2064" spans="1:172" ht="15" x14ac:dyDescent="0.3">
      <c r="A2064" s="39"/>
      <c r="B2064" s="39"/>
      <c r="C2064" s="39"/>
      <c r="D2064" s="39"/>
      <c r="E2064" s="39"/>
      <c r="F2064" s="39"/>
      <c r="G2064" s="39"/>
      <c r="H2064" s="39"/>
      <c r="I2064" s="39"/>
      <c r="J2064" s="39"/>
      <c r="K2064" s="39"/>
      <c r="L2064" s="39"/>
      <c r="M2064" s="39"/>
      <c r="N2064" s="39"/>
      <c r="O2064" s="39"/>
      <c r="P2064" s="39"/>
      <c r="Q2064" s="39"/>
      <c r="R2064" s="39"/>
      <c r="S2064" s="39"/>
      <c r="T2064" s="39"/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39"/>
      <c r="AE2064" s="39"/>
      <c r="AF2064" s="39"/>
      <c r="AG2064" s="39"/>
      <c r="AH2064" s="39"/>
      <c r="AI2064" s="39"/>
      <c r="AJ2064" s="39"/>
      <c r="AK2064" s="39"/>
      <c r="AL2064" s="39"/>
      <c r="AM2064" s="39"/>
      <c r="AN2064" s="39"/>
      <c r="AO2064" s="39"/>
      <c r="AP2064" s="39"/>
      <c r="AQ2064" s="39"/>
      <c r="AR2064" s="39"/>
      <c r="AS2064" s="39"/>
      <c r="AT2064" s="39"/>
      <c r="AU2064" s="39"/>
      <c r="AV2064" s="39"/>
      <c r="AW2064" s="39"/>
      <c r="AX2064" s="39"/>
      <c r="AY2064" s="39"/>
      <c r="AZ2064" s="39"/>
      <c r="BA2064" s="39"/>
      <c r="BB2064" s="39"/>
      <c r="BC2064" s="39"/>
      <c r="BD2064" s="39"/>
      <c r="BE2064" s="39"/>
      <c r="BF2064" s="39"/>
      <c r="BG2064" s="39"/>
      <c r="BH2064" s="39"/>
      <c r="BI2064" s="39"/>
      <c r="BJ2064" s="39"/>
      <c r="BK2064" s="39"/>
      <c r="BL2064" s="39"/>
      <c r="BM2064" s="39"/>
      <c r="BN2064" s="39"/>
      <c r="BO2064" s="39"/>
      <c r="BP2064" s="39"/>
      <c r="BQ2064" s="39"/>
      <c r="BR2064" s="39"/>
      <c r="BS2064" s="39"/>
      <c r="BT2064" s="39"/>
      <c r="BU2064" s="39"/>
      <c r="BV2064" s="39"/>
      <c r="BW2064" s="39"/>
      <c r="BX2064" s="39"/>
      <c r="BY2064" s="39"/>
      <c r="BZ2064" s="39"/>
      <c r="CA2064" s="39"/>
      <c r="CB2064" s="39"/>
      <c r="CC2064" s="39"/>
      <c r="CD2064" s="39"/>
      <c r="CE2064" s="39"/>
      <c r="CF2064" s="39"/>
      <c r="CG2064" s="39"/>
      <c r="CH2064" s="39"/>
      <c r="CI2064" s="39"/>
      <c r="CJ2064" s="39"/>
      <c r="CK2064" s="39"/>
      <c r="CL2064" s="39"/>
      <c r="CM2064" s="39"/>
      <c r="CN2064" s="39"/>
      <c r="CO2064" s="39"/>
      <c r="CP2064" s="39"/>
      <c r="CQ2064" s="39"/>
      <c r="CR2064" s="39"/>
      <c r="CS2064" s="39"/>
      <c r="CT2064" s="39"/>
      <c r="CU2064" s="39"/>
      <c r="CV2064" s="39"/>
      <c r="CW2064" s="39"/>
      <c r="CX2064" s="39"/>
      <c r="CY2064" s="39"/>
      <c r="CZ2064" s="39"/>
      <c r="DA2064" s="39"/>
      <c r="DB2064" s="39"/>
      <c r="DC2064" s="39"/>
      <c r="DD2064" s="39"/>
      <c r="DE2064" s="39"/>
      <c r="DF2064" s="39"/>
      <c r="DG2064" s="39"/>
      <c r="DH2064" s="39"/>
      <c r="DI2064" s="39"/>
      <c r="DJ2064" s="39"/>
      <c r="DK2064" s="39"/>
      <c r="DL2064" s="39"/>
      <c r="DM2064" s="39"/>
      <c r="DN2064" s="39"/>
      <c r="DO2064" s="39"/>
      <c r="DP2064" s="39"/>
      <c r="DQ2064" s="39"/>
      <c r="DR2064" s="39"/>
      <c r="DS2064" s="39"/>
      <c r="DT2064" s="39"/>
      <c r="DU2064" s="39"/>
      <c r="DV2064" s="39"/>
      <c r="DW2064" s="39"/>
      <c r="DX2064" s="39"/>
      <c r="DY2064" s="39"/>
      <c r="DZ2064" s="39"/>
      <c r="EA2064" s="39"/>
      <c r="EB2064" s="39"/>
      <c r="EC2064" s="39"/>
      <c r="ED2064" s="39"/>
      <c r="EE2064" s="39"/>
      <c r="EF2064" s="39"/>
      <c r="EG2064" s="39"/>
      <c r="EH2064" s="39"/>
      <c r="EI2064" s="39"/>
      <c r="EJ2064" s="39"/>
      <c r="EK2064" s="39"/>
      <c r="EL2064" s="39"/>
      <c r="EM2064" s="39"/>
      <c r="EN2064" s="39"/>
      <c r="EO2064" s="39"/>
      <c r="EP2064" s="39"/>
      <c r="EQ2064" s="39"/>
      <c r="ER2064" s="39"/>
      <c r="ES2064" s="39"/>
      <c r="ET2064" s="39"/>
      <c r="EU2064" s="39"/>
      <c r="EV2064" s="39"/>
      <c r="EW2064" s="39"/>
      <c r="EX2064" s="39"/>
      <c r="EY2064" s="39"/>
      <c r="EZ2064" s="39"/>
      <c r="FA2064" s="39"/>
      <c r="FB2064" s="39"/>
      <c r="FC2064" s="39"/>
      <c r="FD2064" s="39"/>
      <c r="FE2064" s="39"/>
      <c r="FF2064" s="39"/>
      <c r="FG2064" s="39"/>
      <c r="FH2064" s="39"/>
      <c r="FI2064" s="39"/>
      <c r="FJ2064" s="39"/>
      <c r="FK2064" s="39"/>
      <c r="FL2064" s="39"/>
      <c r="FM2064" s="39"/>
      <c r="FN2064" s="39"/>
      <c r="FO2064" s="39"/>
      <c r="FP2064" s="39"/>
    </row>
    <row r="2065" spans="1:172" ht="15" x14ac:dyDescent="0.3">
      <c r="A2065" s="39"/>
      <c r="B2065" s="39"/>
      <c r="C2065" s="39"/>
      <c r="D2065" s="39"/>
      <c r="E2065" s="39"/>
      <c r="F2065" s="39"/>
      <c r="G2065" s="39"/>
      <c r="H2065" s="39"/>
      <c r="I2065" s="39"/>
      <c r="J2065" s="39"/>
      <c r="K2065" s="39"/>
      <c r="L2065" s="39"/>
      <c r="M2065" s="39"/>
      <c r="N2065" s="39"/>
      <c r="O2065" s="39"/>
      <c r="P2065" s="39"/>
      <c r="Q2065" s="39"/>
      <c r="R2065" s="39"/>
      <c r="S2065" s="39"/>
      <c r="T2065" s="39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F2065" s="39"/>
      <c r="AG2065" s="39"/>
      <c r="AH2065" s="39"/>
      <c r="AI2065" s="39"/>
      <c r="AJ2065" s="39"/>
      <c r="AK2065" s="39"/>
      <c r="AL2065" s="39"/>
      <c r="AM2065" s="39"/>
      <c r="AN2065" s="39"/>
      <c r="AO2065" s="39"/>
      <c r="AP2065" s="39"/>
      <c r="AQ2065" s="39"/>
      <c r="AR2065" s="39"/>
      <c r="AS2065" s="39"/>
      <c r="AT2065" s="39"/>
      <c r="AU2065" s="39"/>
      <c r="AV2065" s="39"/>
      <c r="AW2065" s="39"/>
      <c r="AX2065" s="39"/>
      <c r="AY2065" s="39"/>
      <c r="AZ2065" s="39"/>
      <c r="BA2065" s="39"/>
      <c r="BB2065" s="39"/>
      <c r="BC2065" s="39"/>
      <c r="BD2065" s="39"/>
      <c r="BE2065" s="39"/>
      <c r="BF2065" s="39"/>
      <c r="BG2065" s="39"/>
      <c r="BH2065" s="39"/>
      <c r="BI2065" s="39"/>
      <c r="BJ2065" s="39"/>
      <c r="BK2065" s="39"/>
      <c r="BL2065" s="39"/>
      <c r="BM2065" s="39"/>
      <c r="BN2065" s="39"/>
      <c r="BO2065" s="39"/>
      <c r="BP2065" s="39"/>
      <c r="BQ2065" s="39"/>
      <c r="BR2065" s="39"/>
      <c r="BS2065" s="39"/>
      <c r="BT2065" s="39"/>
      <c r="BU2065" s="39"/>
      <c r="BV2065" s="39"/>
      <c r="BW2065" s="39"/>
      <c r="BX2065" s="39"/>
      <c r="BY2065" s="39"/>
      <c r="BZ2065" s="39"/>
      <c r="CA2065" s="39"/>
      <c r="CB2065" s="39"/>
      <c r="CC2065" s="39"/>
      <c r="CD2065" s="39"/>
      <c r="CE2065" s="39"/>
      <c r="CF2065" s="39"/>
      <c r="CG2065" s="39"/>
      <c r="CH2065" s="39"/>
      <c r="CI2065" s="39"/>
      <c r="CJ2065" s="39"/>
      <c r="CK2065" s="39"/>
      <c r="CL2065" s="39"/>
      <c r="CM2065" s="39"/>
      <c r="CN2065" s="39"/>
      <c r="CO2065" s="39"/>
      <c r="CP2065" s="39"/>
      <c r="CQ2065" s="39"/>
      <c r="CR2065" s="39"/>
      <c r="CS2065" s="39"/>
      <c r="CT2065" s="39"/>
      <c r="CU2065" s="39"/>
      <c r="CV2065" s="39"/>
      <c r="CW2065" s="39"/>
      <c r="CX2065" s="39"/>
      <c r="CY2065" s="39"/>
      <c r="CZ2065" s="39"/>
      <c r="DA2065" s="39"/>
      <c r="DB2065" s="39"/>
      <c r="DC2065" s="39"/>
      <c r="DD2065" s="39"/>
      <c r="DE2065" s="39"/>
      <c r="DF2065" s="39"/>
      <c r="DG2065" s="39"/>
      <c r="DH2065" s="39"/>
      <c r="DI2065" s="39"/>
      <c r="DJ2065" s="39"/>
      <c r="DK2065" s="39"/>
      <c r="DL2065" s="39"/>
      <c r="DM2065" s="39"/>
      <c r="DN2065" s="39"/>
      <c r="DO2065" s="39"/>
      <c r="DP2065" s="39"/>
      <c r="DQ2065" s="39"/>
      <c r="DR2065" s="39"/>
      <c r="DS2065" s="39"/>
      <c r="DT2065" s="39"/>
      <c r="DU2065" s="39"/>
      <c r="DV2065" s="39"/>
      <c r="DW2065" s="39"/>
      <c r="DX2065" s="39"/>
      <c r="DY2065" s="39"/>
      <c r="DZ2065" s="39"/>
      <c r="EA2065" s="39"/>
      <c r="EB2065" s="39"/>
      <c r="EC2065" s="39"/>
      <c r="ED2065" s="39"/>
      <c r="EE2065" s="39"/>
      <c r="EF2065" s="39"/>
      <c r="EG2065" s="39"/>
      <c r="EH2065" s="39"/>
      <c r="EI2065" s="39"/>
      <c r="EJ2065" s="39"/>
      <c r="EK2065" s="39"/>
      <c r="EL2065" s="39"/>
      <c r="EM2065" s="39"/>
      <c r="EN2065" s="39"/>
      <c r="EO2065" s="39"/>
      <c r="EP2065" s="39"/>
      <c r="EQ2065" s="39"/>
      <c r="ER2065" s="39"/>
      <c r="ES2065" s="39"/>
      <c r="ET2065" s="39"/>
      <c r="EU2065" s="39"/>
      <c r="EV2065" s="39"/>
      <c r="EW2065" s="39"/>
      <c r="EX2065" s="39"/>
      <c r="EY2065" s="39"/>
      <c r="EZ2065" s="39"/>
      <c r="FA2065" s="39"/>
      <c r="FB2065" s="39"/>
      <c r="FC2065" s="39"/>
      <c r="FD2065" s="39"/>
      <c r="FE2065" s="39"/>
      <c r="FF2065" s="39"/>
      <c r="FG2065" s="39"/>
      <c r="FH2065" s="39"/>
      <c r="FI2065" s="39"/>
      <c r="FJ2065" s="39"/>
      <c r="FK2065" s="39"/>
      <c r="FL2065" s="39"/>
      <c r="FM2065" s="39"/>
      <c r="FN2065" s="39"/>
      <c r="FO2065" s="39"/>
      <c r="FP2065" s="39"/>
    </row>
    <row r="2066" spans="1:172" ht="15" x14ac:dyDescent="0.3">
      <c r="A2066" s="39"/>
      <c r="B2066" s="39"/>
      <c r="C2066" s="39"/>
      <c r="D2066" s="39"/>
      <c r="E2066" s="39"/>
      <c r="F2066" s="39"/>
      <c r="G2066" s="39"/>
      <c r="H2066" s="39"/>
      <c r="I2066" s="39"/>
      <c r="J2066" s="39"/>
      <c r="K2066" s="39"/>
      <c r="L2066" s="39"/>
      <c r="M2066" s="39"/>
      <c r="N2066" s="39"/>
      <c r="O2066" s="39"/>
      <c r="P2066" s="39"/>
      <c r="Q2066" s="39"/>
      <c r="R2066" s="39"/>
      <c r="S2066" s="39"/>
      <c r="T2066" s="39"/>
      <c r="U2066" s="39"/>
      <c r="V2066" s="39"/>
      <c r="W2066" s="39"/>
      <c r="X2066" s="39"/>
      <c r="Y2066" s="39"/>
      <c r="Z2066" s="39"/>
      <c r="AA2066" s="39"/>
      <c r="AB2066" s="39"/>
      <c r="AC2066" s="39"/>
      <c r="AD2066" s="39"/>
      <c r="AE2066" s="39"/>
      <c r="AF2066" s="39"/>
      <c r="AG2066" s="39"/>
      <c r="AH2066" s="39"/>
      <c r="AI2066" s="39"/>
      <c r="AJ2066" s="39"/>
      <c r="AK2066" s="39"/>
      <c r="AL2066" s="39"/>
      <c r="AM2066" s="39"/>
      <c r="AN2066" s="39"/>
      <c r="AO2066" s="39"/>
      <c r="AP2066" s="39"/>
      <c r="AQ2066" s="39"/>
      <c r="AR2066" s="39"/>
      <c r="AS2066" s="39"/>
      <c r="AT2066" s="39"/>
      <c r="AU2066" s="39"/>
      <c r="AV2066" s="39"/>
      <c r="AW2066" s="39"/>
      <c r="AX2066" s="39"/>
      <c r="AY2066" s="39"/>
      <c r="AZ2066" s="39"/>
      <c r="BA2066" s="39"/>
      <c r="BB2066" s="39"/>
      <c r="BC2066" s="39"/>
      <c r="BD2066" s="39"/>
      <c r="BE2066" s="39"/>
      <c r="BF2066" s="39"/>
      <c r="BG2066" s="39"/>
      <c r="BH2066" s="39"/>
      <c r="BI2066" s="39"/>
      <c r="BJ2066" s="39"/>
      <c r="BK2066" s="39"/>
      <c r="BL2066" s="39"/>
      <c r="BM2066" s="39"/>
      <c r="BN2066" s="39"/>
      <c r="BO2066" s="39"/>
      <c r="BP2066" s="39"/>
      <c r="BQ2066" s="39"/>
      <c r="BR2066" s="39"/>
      <c r="BS2066" s="39"/>
      <c r="BT2066" s="39"/>
      <c r="BU2066" s="39"/>
      <c r="BV2066" s="39"/>
      <c r="BW2066" s="39"/>
      <c r="BX2066" s="39"/>
      <c r="BY2066" s="39"/>
      <c r="BZ2066" s="39"/>
      <c r="CA2066" s="39"/>
      <c r="CB2066" s="39"/>
      <c r="CC2066" s="39"/>
      <c r="CD2066" s="39"/>
      <c r="CE2066" s="39"/>
      <c r="CF2066" s="39"/>
      <c r="CG2066" s="39"/>
      <c r="CH2066" s="39"/>
      <c r="CI2066" s="39"/>
      <c r="CJ2066" s="39"/>
      <c r="CK2066" s="39"/>
      <c r="CL2066" s="39"/>
      <c r="CM2066" s="39"/>
      <c r="CN2066" s="39"/>
      <c r="CO2066" s="39"/>
      <c r="CP2066" s="39"/>
      <c r="CQ2066" s="39"/>
      <c r="CR2066" s="39"/>
      <c r="CS2066" s="39"/>
      <c r="CT2066" s="39"/>
      <c r="CU2066" s="39"/>
      <c r="CV2066" s="39"/>
      <c r="CW2066" s="39"/>
      <c r="CX2066" s="39"/>
      <c r="CY2066" s="39"/>
      <c r="CZ2066" s="39"/>
      <c r="DA2066" s="39"/>
      <c r="DB2066" s="39"/>
      <c r="DC2066" s="39"/>
      <c r="DD2066" s="39"/>
      <c r="DE2066" s="39"/>
      <c r="DF2066" s="39"/>
      <c r="DG2066" s="39"/>
      <c r="DH2066" s="39"/>
      <c r="DI2066" s="39"/>
      <c r="DJ2066" s="39"/>
      <c r="DK2066" s="39"/>
      <c r="DL2066" s="39"/>
      <c r="DM2066" s="39"/>
      <c r="DN2066" s="39"/>
      <c r="DO2066" s="39"/>
      <c r="DP2066" s="39"/>
      <c r="DQ2066" s="39"/>
      <c r="DR2066" s="39"/>
      <c r="DS2066" s="39"/>
      <c r="DT2066" s="39"/>
      <c r="DU2066" s="39"/>
      <c r="DV2066" s="39"/>
      <c r="DW2066" s="39"/>
      <c r="DX2066" s="39"/>
      <c r="DY2066" s="39"/>
      <c r="DZ2066" s="39"/>
      <c r="EA2066" s="39"/>
      <c r="EB2066" s="39"/>
      <c r="EC2066" s="39"/>
      <c r="ED2066" s="39"/>
      <c r="EE2066" s="39"/>
      <c r="EF2066" s="39"/>
      <c r="EG2066" s="39"/>
      <c r="EH2066" s="39"/>
      <c r="EI2066" s="39"/>
      <c r="EJ2066" s="39"/>
      <c r="EK2066" s="39"/>
      <c r="EL2066" s="39"/>
      <c r="EM2066" s="39"/>
      <c r="EN2066" s="39"/>
      <c r="EO2066" s="39"/>
      <c r="EP2066" s="39"/>
      <c r="EQ2066" s="39"/>
      <c r="ER2066" s="39"/>
      <c r="ES2066" s="39"/>
      <c r="ET2066" s="39"/>
      <c r="EU2066" s="39"/>
      <c r="EV2066" s="39"/>
      <c r="EW2066" s="39"/>
      <c r="EX2066" s="39"/>
      <c r="EY2066" s="39"/>
      <c r="EZ2066" s="39"/>
      <c r="FA2066" s="39"/>
      <c r="FB2066" s="39"/>
      <c r="FC2066" s="39"/>
      <c r="FD2066" s="39"/>
      <c r="FE2066" s="39"/>
      <c r="FF2066" s="39"/>
      <c r="FG2066" s="39"/>
      <c r="FH2066" s="39"/>
      <c r="FI2066" s="39"/>
      <c r="FJ2066" s="39"/>
      <c r="FK2066" s="39"/>
      <c r="FL2066" s="39"/>
      <c r="FM2066" s="39"/>
      <c r="FN2066" s="39"/>
      <c r="FO2066" s="39"/>
      <c r="FP2066" s="39"/>
    </row>
    <row r="2067" spans="1:172" ht="15" x14ac:dyDescent="0.3">
      <c r="A2067" s="39"/>
      <c r="B2067" s="39"/>
      <c r="C2067" s="39"/>
      <c r="D2067" s="39"/>
      <c r="E2067" s="39"/>
      <c r="F2067" s="39"/>
      <c r="G2067" s="39"/>
      <c r="H2067" s="39"/>
      <c r="I2067" s="39"/>
      <c r="J2067" s="39"/>
      <c r="K2067" s="39"/>
      <c r="L2067" s="39"/>
      <c r="M2067" s="39"/>
      <c r="N2067" s="39"/>
      <c r="O2067" s="39"/>
      <c r="P2067" s="39"/>
      <c r="Q2067" s="39"/>
      <c r="R2067" s="39"/>
      <c r="S2067" s="39"/>
      <c r="T2067" s="39"/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F2067" s="39"/>
      <c r="AG2067" s="39"/>
      <c r="AH2067" s="39"/>
      <c r="AI2067" s="39"/>
      <c r="AJ2067" s="39"/>
      <c r="AK2067" s="39"/>
      <c r="AL2067" s="39"/>
      <c r="AM2067" s="39"/>
      <c r="AN2067" s="39"/>
      <c r="AO2067" s="39"/>
      <c r="AP2067" s="39"/>
      <c r="AQ2067" s="39"/>
      <c r="AR2067" s="39"/>
      <c r="AS2067" s="39"/>
      <c r="AT2067" s="39"/>
      <c r="AU2067" s="39"/>
      <c r="AV2067" s="39"/>
      <c r="AW2067" s="39"/>
      <c r="AX2067" s="39"/>
      <c r="AY2067" s="39"/>
      <c r="AZ2067" s="39"/>
      <c r="BA2067" s="39"/>
      <c r="BB2067" s="39"/>
      <c r="BC2067" s="39"/>
      <c r="BD2067" s="39"/>
      <c r="BE2067" s="39"/>
      <c r="BF2067" s="39"/>
      <c r="BG2067" s="39"/>
      <c r="BH2067" s="39"/>
      <c r="BI2067" s="39"/>
      <c r="BJ2067" s="39"/>
      <c r="BK2067" s="39"/>
      <c r="BL2067" s="39"/>
      <c r="BM2067" s="39"/>
      <c r="BN2067" s="39"/>
      <c r="BO2067" s="39"/>
      <c r="BP2067" s="39"/>
      <c r="BQ2067" s="39"/>
      <c r="BR2067" s="39"/>
      <c r="BS2067" s="39"/>
      <c r="BT2067" s="39"/>
      <c r="BU2067" s="39"/>
      <c r="BV2067" s="39"/>
      <c r="BW2067" s="39"/>
      <c r="BX2067" s="39"/>
      <c r="BY2067" s="39"/>
      <c r="BZ2067" s="39"/>
      <c r="CA2067" s="39"/>
      <c r="CB2067" s="39"/>
      <c r="CC2067" s="39"/>
      <c r="CD2067" s="39"/>
      <c r="CE2067" s="39"/>
      <c r="CF2067" s="39"/>
      <c r="CG2067" s="39"/>
      <c r="CH2067" s="39"/>
      <c r="CI2067" s="39"/>
      <c r="CJ2067" s="39"/>
      <c r="CK2067" s="39"/>
      <c r="CL2067" s="39"/>
      <c r="CM2067" s="39"/>
      <c r="CN2067" s="39"/>
      <c r="CO2067" s="39"/>
      <c r="CP2067" s="39"/>
      <c r="CQ2067" s="39"/>
      <c r="CR2067" s="39"/>
      <c r="CS2067" s="39"/>
      <c r="CT2067" s="39"/>
      <c r="CU2067" s="39"/>
      <c r="CV2067" s="39"/>
      <c r="CW2067" s="39"/>
      <c r="CX2067" s="39"/>
      <c r="CY2067" s="39"/>
      <c r="CZ2067" s="39"/>
      <c r="DA2067" s="39"/>
      <c r="DB2067" s="39"/>
      <c r="DC2067" s="39"/>
      <c r="DD2067" s="39"/>
      <c r="DE2067" s="39"/>
      <c r="DF2067" s="39"/>
      <c r="DG2067" s="39"/>
      <c r="DH2067" s="39"/>
      <c r="DI2067" s="39"/>
      <c r="DJ2067" s="39"/>
      <c r="DK2067" s="39"/>
      <c r="DL2067" s="39"/>
      <c r="DM2067" s="39"/>
      <c r="DN2067" s="39"/>
      <c r="DO2067" s="39"/>
      <c r="DP2067" s="39"/>
      <c r="DQ2067" s="39"/>
      <c r="DR2067" s="39"/>
      <c r="DS2067" s="39"/>
      <c r="DT2067" s="39"/>
      <c r="DU2067" s="39"/>
      <c r="DV2067" s="39"/>
      <c r="DW2067" s="39"/>
      <c r="DX2067" s="39"/>
      <c r="DY2067" s="39"/>
      <c r="DZ2067" s="39"/>
      <c r="EA2067" s="39"/>
      <c r="EB2067" s="39"/>
      <c r="EC2067" s="39"/>
      <c r="ED2067" s="39"/>
      <c r="EE2067" s="39"/>
      <c r="EF2067" s="39"/>
      <c r="EG2067" s="39"/>
      <c r="EH2067" s="39"/>
      <c r="EI2067" s="39"/>
      <c r="EJ2067" s="39"/>
      <c r="EK2067" s="39"/>
      <c r="EL2067" s="39"/>
      <c r="EM2067" s="39"/>
      <c r="EN2067" s="39"/>
      <c r="EO2067" s="39"/>
      <c r="EP2067" s="39"/>
      <c r="EQ2067" s="39"/>
      <c r="ER2067" s="39"/>
      <c r="ES2067" s="39"/>
      <c r="ET2067" s="39"/>
      <c r="EU2067" s="39"/>
      <c r="EV2067" s="39"/>
      <c r="EW2067" s="39"/>
      <c r="EX2067" s="39"/>
      <c r="EY2067" s="39"/>
      <c r="EZ2067" s="39"/>
      <c r="FA2067" s="39"/>
      <c r="FB2067" s="39"/>
      <c r="FC2067" s="39"/>
      <c r="FD2067" s="39"/>
      <c r="FE2067" s="39"/>
      <c r="FF2067" s="39"/>
      <c r="FG2067" s="39"/>
      <c r="FH2067" s="39"/>
      <c r="FI2067" s="39"/>
      <c r="FJ2067" s="39"/>
      <c r="FK2067" s="39"/>
      <c r="FL2067" s="39"/>
      <c r="FM2067" s="39"/>
      <c r="FN2067" s="39"/>
      <c r="FO2067" s="39"/>
      <c r="FP2067" s="39"/>
    </row>
    <row r="2068" spans="1:172" ht="15" x14ac:dyDescent="0.3">
      <c r="A2068" s="39"/>
      <c r="B2068" s="39"/>
      <c r="C2068" s="39"/>
      <c r="D2068" s="39"/>
      <c r="E2068" s="39"/>
      <c r="F2068" s="39"/>
      <c r="G2068" s="39"/>
      <c r="H2068" s="39"/>
      <c r="I2068" s="39"/>
      <c r="J2068" s="39"/>
      <c r="K2068" s="39"/>
      <c r="L2068" s="39"/>
      <c r="M2068" s="39"/>
      <c r="N2068" s="39"/>
      <c r="O2068" s="39"/>
      <c r="P2068" s="39"/>
      <c r="Q2068" s="39"/>
      <c r="R2068" s="39"/>
      <c r="S2068" s="39"/>
      <c r="T2068" s="39"/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F2068" s="39"/>
      <c r="AG2068" s="39"/>
      <c r="AH2068" s="39"/>
      <c r="AI2068" s="39"/>
      <c r="AJ2068" s="39"/>
      <c r="AK2068" s="39"/>
      <c r="AL2068" s="39"/>
      <c r="AM2068" s="39"/>
      <c r="AN2068" s="39"/>
      <c r="AO2068" s="39"/>
      <c r="AP2068" s="39"/>
      <c r="AQ2068" s="39"/>
      <c r="AR2068" s="39"/>
      <c r="AS2068" s="39"/>
      <c r="AT2068" s="39"/>
      <c r="AU2068" s="39"/>
      <c r="AV2068" s="39"/>
      <c r="AW2068" s="39"/>
      <c r="AX2068" s="39"/>
      <c r="AY2068" s="39"/>
      <c r="AZ2068" s="39"/>
      <c r="BA2068" s="39"/>
      <c r="BB2068" s="39"/>
      <c r="BC2068" s="39"/>
      <c r="BD2068" s="39"/>
      <c r="BE2068" s="39"/>
      <c r="BF2068" s="39"/>
      <c r="BG2068" s="39"/>
      <c r="BH2068" s="39"/>
      <c r="BI2068" s="39"/>
      <c r="BJ2068" s="39"/>
      <c r="BK2068" s="39"/>
      <c r="BL2068" s="39"/>
      <c r="BM2068" s="39"/>
      <c r="BN2068" s="39"/>
      <c r="BO2068" s="39"/>
      <c r="BP2068" s="39"/>
      <c r="BQ2068" s="39"/>
      <c r="BR2068" s="39"/>
      <c r="BS2068" s="39"/>
      <c r="BT2068" s="39"/>
      <c r="BU2068" s="39"/>
      <c r="BV2068" s="39"/>
      <c r="BW2068" s="39"/>
      <c r="BX2068" s="39"/>
      <c r="BY2068" s="39"/>
      <c r="BZ2068" s="39"/>
      <c r="CA2068" s="39"/>
      <c r="CB2068" s="39"/>
      <c r="CC2068" s="39"/>
      <c r="CD2068" s="39"/>
      <c r="CE2068" s="39"/>
      <c r="CF2068" s="39"/>
      <c r="CG2068" s="39"/>
      <c r="CH2068" s="39"/>
      <c r="CI2068" s="39"/>
      <c r="CJ2068" s="39"/>
      <c r="CK2068" s="39"/>
      <c r="CL2068" s="39"/>
      <c r="CM2068" s="39"/>
      <c r="CN2068" s="39"/>
      <c r="CO2068" s="39"/>
      <c r="CP2068" s="39"/>
      <c r="CQ2068" s="39"/>
      <c r="CR2068" s="39"/>
      <c r="CS2068" s="39"/>
      <c r="CT2068" s="39"/>
      <c r="CU2068" s="39"/>
      <c r="CV2068" s="39"/>
      <c r="CW2068" s="39"/>
      <c r="CX2068" s="39"/>
      <c r="CY2068" s="39"/>
      <c r="CZ2068" s="39"/>
      <c r="DA2068" s="39"/>
      <c r="DB2068" s="39"/>
      <c r="DC2068" s="39"/>
      <c r="DD2068" s="39"/>
      <c r="DE2068" s="39"/>
      <c r="DF2068" s="39"/>
      <c r="DG2068" s="39"/>
      <c r="DH2068" s="39"/>
      <c r="DI2068" s="39"/>
      <c r="DJ2068" s="39"/>
      <c r="DK2068" s="39"/>
      <c r="DL2068" s="39"/>
      <c r="DM2068" s="39"/>
      <c r="DN2068" s="39"/>
      <c r="DO2068" s="39"/>
      <c r="DP2068" s="39"/>
      <c r="DQ2068" s="39"/>
      <c r="DR2068" s="39"/>
      <c r="DS2068" s="39"/>
      <c r="DT2068" s="39"/>
      <c r="DU2068" s="39"/>
      <c r="DV2068" s="39"/>
      <c r="DW2068" s="39"/>
      <c r="DX2068" s="39"/>
      <c r="DY2068" s="39"/>
      <c r="DZ2068" s="39"/>
      <c r="EA2068" s="39"/>
      <c r="EB2068" s="39"/>
      <c r="EC2068" s="39"/>
      <c r="ED2068" s="39"/>
      <c r="EE2068" s="39"/>
      <c r="EF2068" s="39"/>
      <c r="EG2068" s="39"/>
      <c r="EH2068" s="39"/>
      <c r="EI2068" s="39"/>
      <c r="EJ2068" s="39"/>
      <c r="EK2068" s="39"/>
      <c r="EL2068" s="39"/>
      <c r="EM2068" s="39"/>
      <c r="EN2068" s="39"/>
      <c r="EO2068" s="39"/>
      <c r="EP2068" s="39"/>
      <c r="EQ2068" s="39"/>
      <c r="ER2068" s="39"/>
      <c r="ES2068" s="39"/>
      <c r="ET2068" s="39"/>
      <c r="EU2068" s="39"/>
      <c r="EV2068" s="39"/>
      <c r="EW2068" s="39"/>
      <c r="EX2068" s="39"/>
      <c r="EY2068" s="39"/>
      <c r="EZ2068" s="39"/>
      <c r="FA2068" s="39"/>
      <c r="FB2068" s="39"/>
      <c r="FC2068" s="39"/>
      <c r="FD2068" s="39"/>
      <c r="FE2068" s="39"/>
      <c r="FF2068" s="39"/>
      <c r="FG2068" s="39"/>
      <c r="FH2068" s="39"/>
      <c r="FI2068" s="39"/>
      <c r="FJ2068" s="39"/>
      <c r="FK2068" s="39"/>
      <c r="FL2068" s="39"/>
      <c r="FM2068" s="39"/>
      <c r="FN2068" s="39"/>
      <c r="FO2068" s="39"/>
      <c r="FP2068" s="39"/>
    </row>
  </sheetData>
  <autoFilter ref="H6:H44">
    <filterColumn colId="0">
      <filters>
        <filter val="1"/>
      </filters>
    </filterColumn>
  </autoFilter>
  <mergeCells count="14">
    <mergeCell ref="A49:C49"/>
    <mergeCell ref="A48:C48"/>
    <mergeCell ref="F1:G1"/>
    <mergeCell ref="A2:G2"/>
    <mergeCell ref="F3:G3"/>
    <mergeCell ref="A4:A5"/>
    <mergeCell ref="B4:C4"/>
    <mergeCell ref="D4:E4"/>
    <mergeCell ref="F4:G4"/>
    <mergeCell ref="A43:E43"/>
    <mergeCell ref="F43:G43"/>
    <mergeCell ref="A44:E44"/>
    <mergeCell ref="F44:G44"/>
    <mergeCell ref="A46:C46"/>
  </mergeCells>
  <conditionalFormatting sqref="B17:C34 B6:G16 A35:C41 D17:G41">
    <cfRule type="cellIs" dxfId="247" priority="6" operator="lessThan">
      <formula>0</formula>
    </cfRule>
  </conditionalFormatting>
  <conditionalFormatting sqref="B42:G42">
    <cfRule type="cellIs" dxfId="246" priority="5" operator="lessThan">
      <formula>0</formula>
    </cfRule>
  </conditionalFormatting>
  <conditionalFormatting sqref="B6:G42">
    <cfRule type="cellIs" dxfId="245" priority="2" operator="equal">
      <formula>0</formula>
    </cfRule>
  </conditionalFormatting>
  <conditionalFormatting sqref="F42">
    <cfRule type="cellIs" dxfId="244" priority="1" operator="lessThan">
      <formula>"0.1"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horizontalDpi="4294967293" r:id="rId1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FC2504"/>
  <sheetViews>
    <sheetView zoomScale="115" zoomScaleNormal="115" workbookViewId="0">
      <selection activeCell="H10" sqref="H10"/>
    </sheetView>
  </sheetViews>
  <sheetFormatPr defaultColWidth="8.85546875" defaultRowHeight="12.75" x14ac:dyDescent="0.2"/>
  <cols>
    <col min="1" max="1" width="41.42578125" style="8" customWidth="1"/>
    <col min="2" max="2" width="8.28515625" style="9" customWidth="1"/>
    <col min="3" max="3" width="15.7109375" style="8" customWidth="1"/>
    <col min="4" max="4" width="15.5703125" style="8" customWidth="1"/>
    <col min="5" max="5" width="15.7109375" style="8" customWidth="1"/>
    <col min="6" max="6" width="15.85546875" style="8" hidden="1" customWidth="1"/>
    <col min="7" max="7" width="15.85546875" style="8" customWidth="1"/>
    <col min="8" max="8" width="10.7109375" style="8" bestFit="1" customWidth="1"/>
    <col min="9" max="16384" width="8.85546875" style="8"/>
  </cols>
  <sheetData>
    <row r="1" spans="1:159" ht="18.75" customHeight="1" x14ac:dyDescent="0.2">
      <c r="E1" s="10" t="s">
        <v>31</v>
      </c>
    </row>
    <row r="2" spans="1:159" ht="35.25" customHeight="1" x14ac:dyDescent="0.2">
      <c r="A2" s="136" t="s">
        <v>735</v>
      </c>
      <c r="B2" s="136"/>
      <c r="C2" s="136"/>
      <c r="D2" s="136"/>
      <c r="E2" s="136"/>
    </row>
    <row r="3" spans="1:159" ht="15" x14ac:dyDescent="0.3">
      <c r="A3" s="11" t="s">
        <v>569</v>
      </c>
      <c r="B3" s="12"/>
      <c r="C3" s="11"/>
      <c r="D3" s="11"/>
      <c r="E3" s="13" t="s">
        <v>23</v>
      </c>
    </row>
    <row r="4" spans="1:159" ht="39.75" customHeight="1" x14ac:dyDescent="0.3">
      <c r="A4" s="14" t="s">
        <v>32</v>
      </c>
      <c r="B4" s="15" t="s">
        <v>24</v>
      </c>
      <c r="C4" s="16" t="s">
        <v>104</v>
      </c>
      <c r="D4" s="16" t="s">
        <v>739</v>
      </c>
      <c r="E4" s="17" t="s">
        <v>33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</row>
    <row r="5" spans="1:159" x14ac:dyDescent="0.2">
      <c r="A5" s="18" t="s">
        <v>34</v>
      </c>
      <c r="B5" s="19"/>
      <c r="C5" s="20">
        <f>C6+C7+C8+C9</f>
        <v>481509650</v>
      </c>
      <c r="D5" s="20">
        <f>D6+D7+D8+D9</f>
        <v>192198664</v>
      </c>
      <c r="E5" s="65">
        <f>E6+E7+E8+E9</f>
        <v>209246346.68000001</v>
      </c>
      <c r="F5" s="8">
        <f>IF(C5+D5+E5=0,0,1)</f>
        <v>1</v>
      </c>
      <c r="G5" s="73"/>
      <c r="H5" s="73"/>
    </row>
    <row r="6" spans="1:159" x14ac:dyDescent="0.2">
      <c r="A6" s="21" t="s">
        <v>35</v>
      </c>
      <c r="B6" s="22">
        <v>1</v>
      </c>
      <c r="C6" s="87">
        <f>C10</f>
        <v>362809650</v>
      </c>
      <c r="D6" s="87">
        <f>D10</f>
        <v>153098664</v>
      </c>
      <c r="E6" s="66">
        <f>E10</f>
        <v>178081304.99000001</v>
      </c>
      <c r="F6" s="8">
        <f t="shared" ref="F6:F69" si="0">IF(C6+D6+E6=0,0,1)</f>
        <v>1</v>
      </c>
    </row>
    <row r="7" spans="1:159" x14ac:dyDescent="0.2">
      <c r="A7" s="23" t="s">
        <v>36</v>
      </c>
      <c r="B7" s="24">
        <v>31</v>
      </c>
      <c r="C7" s="25">
        <f>C61</f>
        <v>98700000</v>
      </c>
      <c r="D7" s="25">
        <f>D61</f>
        <v>19100000</v>
      </c>
      <c r="E7" s="67">
        <f>E61</f>
        <v>11165041.689999999</v>
      </c>
      <c r="F7" s="8">
        <f t="shared" si="0"/>
        <v>1</v>
      </c>
    </row>
    <row r="8" spans="1:159" hidden="1" x14ac:dyDescent="0.2">
      <c r="A8" s="23" t="s">
        <v>37</v>
      </c>
      <c r="B8" s="24">
        <v>32</v>
      </c>
      <c r="C8" s="25">
        <f>C69</f>
        <v>0</v>
      </c>
      <c r="D8" s="25">
        <f>D69</f>
        <v>0</v>
      </c>
      <c r="E8" s="67">
        <f>E69</f>
        <v>0</v>
      </c>
      <c r="F8" s="8">
        <f t="shared" si="0"/>
        <v>0</v>
      </c>
    </row>
    <row r="9" spans="1:159" x14ac:dyDescent="0.2">
      <c r="A9" s="26" t="s">
        <v>38</v>
      </c>
      <c r="B9" s="27">
        <v>33</v>
      </c>
      <c r="C9" s="28">
        <f>C74</f>
        <v>20000000</v>
      </c>
      <c r="D9" s="28">
        <f>D74</f>
        <v>20000000</v>
      </c>
      <c r="E9" s="68">
        <f>E74</f>
        <v>20000000</v>
      </c>
      <c r="F9" s="8">
        <f t="shared" si="0"/>
        <v>1</v>
      </c>
    </row>
    <row r="10" spans="1:159" x14ac:dyDescent="0.2">
      <c r="A10" s="18" t="s">
        <v>35</v>
      </c>
      <c r="B10" s="19">
        <v>1</v>
      </c>
      <c r="C10" s="20">
        <f>C11+C21+C33</f>
        <v>362809650</v>
      </c>
      <c r="D10" s="20">
        <f>D11+D21+D33</f>
        <v>153098664</v>
      </c>
      <c r="E10" s="65">
        <f>E11+E21+E33</f>
        <v>178081304.99000001</v>
      </c>
      <c r="F10" s="8">
        <f t="shared" si="0"/>
        <v>1</v>
      </c>
    </row>
    <row r="11" spans="1:159" x14ac:dyDescent="0.2">
      <c r="A11" s="21" t="s">
        <v>39</v>
      </c>
      <c r="B11" s="22">
        <v>11</v>
      </c>
      <c r="C11" s="87">
        <f>C12+C13+C20</f>
        <v>350000000</v>
      </c>
      <c r="D11" s="87">
        <f>D12+D13+D20</f>
        <v>149000000</v>
      </c>
      <c r="E11" s="66">
        <f>E12+E13+E20</f>
        <v>173959054.21000001</v>
      </c>
      <c r="F11" s="8">
        <f t="shared" si="0"/>
        <v>1</v>
      </c>
    </row>
    <row r="12" spans="1:159" x14ac:dyDescent="0.2">
      <c r="A12" s="23" t="s">
        <v>40</v>
      </c>
      <c r="B12" s="24">
        <v>11111</v>
      </c>
      <c r="C12" s="25">
        <v>350000000</v>
      </c>
      <c r="D12" s="25">
        <f>64000000+85000000</f>
        <v>149000000</v>
      </c>
      <c r="E12" s="67">
        <v>173959054.21000001</v>
      </c>
      <c r="F12" s="8">
        <f t="shared" si="0"/>
        <v>1</v>
      </c>
    </row>
    <row r="13" spans="1:159" hidden="1" x14ac:dyDescent="0.2">
      <c r="A13" s="23" t="s">
        <v>41</v>
      </c>
      <c r="B13" s="24">
        <v>11311</v>
      </c>
      <c r="C13" s="25">
        <v>0</v>
      </c>
      <c r="D13" s="25">
        <v>0</v>
      </c>
      <c r="E13" s="67">
        <v>0</v>
      </c>
      <c r="F13" s="8">
        <f t="shared" si="0"/>
        <v>0</v>
      </c>
    </row>
    <row r="14" spans="1:159" hidden="1" x14ac:dyDescent="0.2">
      <c r="A14" s="23" t="s">
        <v>42</v>
      </c>
      <c r="B14" s="24">
        <v>1131101</v>
      </c>
      <c r="C14" s="25">
        <v>0</v>
      </c>
      <c r="D14" s="25">
        <v>0</v>
      </c>
      <c r="E14" s="67">
        <v>0</v>
      </c>
      <c r="F14" s="8">
        <f t="shared" si="0"/>
        <v>0</v>
      </c>
    </row>
    <row r="15" spans="1:159" hidden="1" x14ac:dyDescent="0.2">
      <c r="A15" s="23" t="s">
        <v>43</v>
      </c>
      <c r="B15" s="24">
        <v>1131102</v>
      </c>
      <c r="C15" s="25">
        <v>0</v>
      </c>
      <c r="D15" s="25">
        <v>0</v>
      </c>
      <c r="E15" s="67">
        <v>0</v>
      </c>
      <c r="F15" s="8">
        <f t="shared" si="0"/>
        <v>0</v>
      </c>
    </row>
    <row r="16" spans="1:159" hidden="1" x14ac:dyDescent="0.2">
      <c r="A16" s="23" t="s">
        <v>44</v>
      </c>
      <c r="B16" s="24">
        <v>1131103</v>
      </c>
      <c r="C16" s="25">
        <v>0</v>
      </c>
      <c r="D16" s="25">
        <v>0</v>
      </c>
      <c r="E16" s="67">
        <v>0</v>
      </c>
      <c r="F16" s="8">
        <f t="shared" si="0"/>
        <v>0</v>
      </c>
    </row>
    <row r="17" spans="1:6" hidden="1" x14ac:dyDescent="0.2">
      <c r="A17" s="23" t="s">
        <v>45</v>
      </c>
      <c r="B17" s="24">
        <v>1131104</v>
      </c>
      <c r="C17" s="25">
        <v>0</v>
      </c>
      <c r="D17" s="25">
        <v>0</v>
      </c>
      <c r="E17" s="67">
        <v>0</v>
      </c>
      <c r="F17" s="8">
        <f t="shared" si="0"/>
        <v>0</v>
      </c>
    </row>
    <row r="18" spans="1:6" hidden="1" x14ac:dyDescent="0.2">
      <c r="A18" s="23" t="s">
        <v>46</v>
      </c>
      <c r="B18" s="24">
        <v>1131105</v>
      </c>
      <c r="C18" s="25">
        <v>0</v>
      </c>
      <c r="D18" s="25">
        <v>0</v>
      </c>
      <c r="E18" s="67">
        <v>0</v>
      </c>
      <c r="F18" s="8">
        <f t="shared" si="0"/>
        <v>0</v>
      </c>
    </row>
    <row r="19" spans="1:6" hidden="1" x14ac:dyDescent="0.2">
      <c r="A19" s="23" t="s">
        <v>47</v>
      </c>
      <c r="B19" s="24">
        <v>1136</v>
      </c>
      <c r="C19" s="25">
        <v>0</v>
      </c>
      <c r="D19" s="25">
        <v>0</v>
      </c>
      <c r="E19" s="67">
        <v>0</v>
      </c>
      <c r="F19" s="8">
        <f t="shared" si="0"/>
        <v>0</v>
      </c>
    </row>
    <row r="20" spans="1:6" hidden="1" x14ac:dyDescent="0.2">
      <c r="A20" s="23" t="s">
        <v>48</v>
      </c>
      <c r="B20" s="24">
        <v>116</v>
      </c>
      <c r="C20" s="25">
        <v>0</v>
      </c>
      <c r="D20" s="25">
        <v>0</v>
      </c>
      <c r="E20" s="67">
        <v>0</v>
      </c>
      <c r="F20" s="8">
        <f t="shared" si="0"/>
        <v>0</v>
      </c>
    </row>
    <row r="21" spans="1:6" x14ac:dyDescent="0.2">
      <c r="A21" s="23" t="s">
        <v>49</v>
      </c>
      <c r="B21" s="24">
        <v>13</v>
      </c>
      <c r="C21" s="25">
        <f>C22+C23+C24</f>
        <v>309650</v>
      </c>
      <c r="D21" s="25">
        <f>D22+D23+D24</f>
        <v>0</v>
      </c>
      <c r="E21" s="67">
        <f>E22+E23+E24</f>
        <v>0</v>
      </c>
      <c r="F21" s="8">
        <f t="shared" si="0"/>
        <v>1</v>
      </c>
    </row>
    <row r="22" spans="1:6" ht="19.5" hidden="1" x14ac:dyDescent="0.2">
      <c r="A22" s="23" t="s">
        <v>50</v>
      </c>
      <c r="B22" s="24">
        <v>131</v>
      </c>
      <c r="C22" s="25">
        <v>0</v>
      </c>
      <c r="D22" s="25">
        <v>0</v>
      </c>
      <c r="E22" s="67">
        <v>0</v>
      </c>
      <c r="F22" s="8">
        <f t="shared" si="0"/>
        <v>0</v>
      </c>
    </row>
    <row r="23" spans="1:6" ht="19.5" x14ac:dyDescent="0.2">
      <c r="A23" s="23" t="s">
        <v>51</v>
      </c>
      <c r="B23" s="24">
        <v>132</v>
      </c>
      <c r="C23" s="25">
        <v>309650</v>
      </c>
      <c r="D23" s="25">
        <v>0</v>
      </c>
      <c r="E23" s="67">
        <v>0</v>
      </c>
      <c r="F23" s="8">
        <f t="shared" si="0"/>
        <v>1</v>
      </c>
    </row>
    <row r="24" spans="1:6" ht="19.5" hidden="1" x14ac:dyDescent="0.2">
      <c r="A24" s="23" t="s">
        <v>52</v>
      </c>
      <c r="B24" s="24">
        <v>133</v>
      </c>
      <c r="C24" s="25">
        <f>C25+C26+C27</f>
        <v>0</v>
      </c>
      <c r="D24" s="25">
        <f>D25+D26+D27</f>
        <v>0</v>
      </c>
      <c r="E24" s="67">
        <f>E25+E26+E27</f>
        <v>0</v>
      </c>
      <c r="F24" s="8">
        <f t="shared" si="0"/>
        <v>0</v>
      </c>
    </row>
    <row r="25" spans="1:6" hidden="1" x14ac:dyDescent="0.2">
      <c r="A25" s="23" t="s">
        <v>53</v>
      </c>
      <c r="B25" s="24"/>
      <c r="C25" s="25">
        <v>0</v>
      </c>
      <c r="D25" s="25">
        <v>0</v>
      </c>
      <c r="E25" s="67">
        <v>0</v>
      </c>
      <c r="F25" s="8">
        <f t="shared" si="0"/>
        <v>0</v>
      </c>
    </row>
    <row r="26" spans="1:6" ht="19.5" hidden="1" x14ac:dyDescent="0.2">
      <c r="A26" s="23" t="s">
        <v>54</v>
      </c>
      <c r="B26" s="24"/>
      <c r="C26" s="25">
        <v>0</v>
      </c>
      <c r="D26" s="25">
        <v>0</v>
      </c>
      <c r="E26" s="67">
        <v>0</v>
      </c>
      <c r="F26" s="8">
        <f t="shared" si="0"/>
        <v>0</v>
      </c>
    </row>
    <row r="27" spans="1:6" hidden="1" x14ac:dyDescent="0.2">
      <c r="A27" s="23" t="s">
        <v>55</v>
      </c>
      <c r="B27" s="24"/>
      <c r="C27" s="25">
        <f>SUM(C28:C32)</f>
        <v>0</v>
      </c>
      <c r="D27" s="25">
        <f>SUM(D28:D32)</f>
        <v>0</v>
      </c>
      <c r="E27" s="67">
        <f>SUM(E28:E32)</f>
        <v>0</v>
      </c>
      <c r="F27" s="8">
        <f t="shared" si="0"/>
        <v>0</v>
      </c>
    </row>
    <row r="28" spans="1:6" ht="19.5" hidden="1" x14ac:dyDescent="0.2">
      <c r="A28" s="29" t="s">
        <v>56</v>
      </c>
      <c r="B28" s="30"/>
      <c r="C28" s="31">
        <v>0</v>
      </c>
      <c r="D28" s="31">
        <v>0</v>
      </c>
      <c r="E28" s="69">
        <v>0</v>
      </c>
      <c r="F28" s="8">
        <f t="shared" si="0"/>
        <v>0</v>
      </c>
    </row>
    <row r="29" spans="1:6" ht="19.5" hidden="1" x14ac:dyDescent="0.2">
      <c r="A29" s="29" t="s">
        <v>57</v>
      </c>
      <c r="B29" s="30"/>
      <c r="C29" s="31">
        <v>0</v>
      </c>
      <c r="D29" s="31">
        <v>0</v>
      </c>
      <c r="E29" s="69">
        <v>0</v>
      </c>
      <c r="F29" s="8">
        <f t="shared" si="0"/>
        <v>0</v>
      </c>
    </row>
    <row r="30" spans="1:6" ht="19.5" hidden="1" x14ac:dyDescent="0.2">
      <c r="A30" s="29" t="s">
        <v>58</v>
      </c>
      <c r="B30" s="30"/>
      <c r="C30" s="31">
        <v>0</v>
      </c>
      <c r="D30" s="31">
        <v>0</v>
      </c>
      <c r="E30" s="69">
        <v>0</v>
      </c>
      <c r="F30" s="8">
        <f t="shared" si="0"/>
        <v>0</v>
      </c>
    </row>
    <row r="31" spans="1:6" ht="19.5" hidden="1" x14ac:dyDescent="0.2">
      <c r="A31" s="29" t="s">
        <v>59</v>
      </c>
      <c r="B31" s="30"/>
      <c r="C31" s="31">
        <v>0</v>
      </c>
      <c r="D31" s="31">
        <v>0</v>
      </c>
      <c r="E31" s="69">
        <v>0</v>
      </c>
      <c r="F31" s="8">
        <f t="shared" si="0"/>
        <v>0</v>
      </c>
    </row>
    <row r="32" spans="1:6" hidden="1" x14ac:dyDescent="0.2">
      <c r="A32" s="29" t="s">
        <v>60</v>
      </c>
      <c r="B32" s="30"/>
      <c r="C32" s="31">
        <v>0</v>
      </c>
      <c r="D32" s="31">
        <v>0</v>
      </c>
      <c r="E32" s="69">
        <v>0</v>
      </c>
      <c r="F32" s="8">
        <f t="shared" si="0"/>
        <v>0</v>
      </c>
    </row>
    <row r="33" spans="1:7" x14ac:dyDescent="0.2">
      <c r="A33" s="32" t="s">
        <v>61</v>
      </c>
      <c r="B33" s="19">
        <v>14</v>
      </c>
      <c r="C33" s="20">
        <f>C34+C43+C58+C59+C60</f>
        <v>12500000</v>
      </c>
      <c r="D33" s="20">
        <f>D34+D43+D58+D59+D60</f>
        <v>4098664</v>
      </c>
      <c r="E33" s="65">
        <f>E34+E43+E58+E59+E60</f>
        <v>4122250.7799999993</v>
      </c>
      <c r="F33" s="8">
        <f t="shared" si="0"/>
        <v>1</v>
      </c>
    </row>
    <row r="34" spans="1:7" x14ac:dyDescent="0.2">
      <c r="A34" s="21" t="s">
        <v>62</v>
      </c>
      <c r="B34" s="22">
        <v>141</v>
      </c>
      <c r="C34" s="87">
        <f>C35+C36+C37</f>
        <v>9452000</v>
      </c>
      <c r="D34" s="87">
        <f>D35+D36+D37</f>
        <v>3365955</v>
      </c>
      <c r="E34" s="66">
        <f>E35+E36+E37</f>
        <v>2512828.4499999997</v>
      </c>
      <c r="F34" s="8">
        <f t="shared" si="0"/>
        <v>1</v>
      </c>
    </row>
    <row r="35" spans="1:7" x14ac:dyDescent="0.2">
      <c r="A35" s="23" t="s">
        <v>63</v>
      </c>
      <c r="B35" s="24">
        <v>1411</v>
      </c>
      <c r="C35" s="25">
        <v>7000000</v>
      </c>
      <c r="D35" s="25">
        <f>745000+1805000</f>
        <v>2550000</v>
      </c>
      <c r="E35" s="67">
        <v>1899053.51</v>
      </c>
      <c r="F35" s="8">
        <f t="shared" si="0"/>
        <v>1</v>
      </c>
      <c r="G35" s="73"/>
    </row>
    <row r="36" spans="1:7" x14ac:dyDescent="0.2">
      <c r="A36" s="23" t="s">
        <v>64</v>
      </c>
      <c r="B36" s="24">
        <v>1412</v>
      </c>
      <c r="C36" s="25">
        <v>600000</v>
      </c>
      <c r="D36" s="25">
        <v>0</v>
      </c>
      <c r="E36" s="67">
        <v>328252</v>
      </c>
      <c r="F36" s="8">
        <f t="shared" si="0"/>
        <v>1</v>
      </c>
    </row>
    <row r="37" spans="1:7" x14ac:dyDescent="0.2">
      <c r="A37" s="23" t="s">
        <v>65</v>
      </c>
      <c r="B37" s="24">
        <v>1415</v>
      </c>
      <c r="C37" s="25">
        <f>SUM(C38:C42)</f>
        <v>1852000</v>
      </c>
      <c r="D37" s="25">
        <f>SUM(D38:D42)</f>
        <v>815955</v>
      </c>
      <c r="E37" s="67">
        <f>SUM(E38:E42)</f>
        <v>285522.94</v>
      </c>
      <c r="F37" s="8">
        <f t="shared" si="0"/>
        <v>1</v>
      </c>
    </row>
    <row r="38" spans="1:7" hidden="1" x14ac:dyDescent="0.2">
      <c r="A38" s="29" t="s">
        <v>66</v>
      </c>
      <c r="B38" s="30">
        <v>14151</v>
      </c>
      <c r="C38" s="31">
        <v>0</v>
      </c>
      <c r="D38" s="31">
        <v>0</v>
      </c>
      <c r="E38" s="69">
        <v>0</v>
      </c>
      <c r="F38" s="8">
        <f t="shared" si="0"/>
        <v>0</v>
      </c>
    </row>
    <row r="39" spans="1:7" x14ac:dyDescent="0.2">
      <c r="A39" s="29" t="s">
        <v>67</v>
      </c>
      <c r="B39" s="30">
        <v>14153</v>
      </c>
      <c r="C39" s="31">
        <v>0</v>
      </c>
      <c r="D39" s="31">
        <v>0</v>
      </c>
      <c r="E39" s="69">
        <v>3200</v>
      </c>
      <c r="F39" s="8">
        <f t="shared" si="0"/>
        <v>1</v>
      </c>
    </row>
    <row r="40" spans="1:7" ht="19.5" x14ac:dyDescent="0.2">
      <c r="A40" s="29" t="s">
        <v>68</v>
      </c>
      <c r="B40" s="30">
        <v>14154</v>
      </c>
      <c r="C40" s="31">
        <v>452000</v>
      </c>
      <c r="D40" s="31">
        <f>70406+95549</f>
        <v>165955</v>
      </c>
      <c r="E40" s="69">
        <v>239470.4</v>
      </c>
      <c r="F40" s="8">
        <f t="shared" si="0"/>
        <v>1</v>
      </c>
    </row>
    <row r="41" spans="1:7" ht="19.5" x14ac:dyDescent="0.2">
      <c r="A41" s="29" t="s">
        <v>69</v>
      </c>
      <c r="B41" s="30">
        <v>14155</v>
      </c>
      <c r="C41" s="31">
        <v>1400000</v>
      </c>
      <c r="D41" s="31">
        <f>300000+350000</f>
        <v>650000</v>
      </c>
      <c r="E41" s="69">
        <v>42852.54</v>
      </c>
      <c r="F41" s="8">
        <f t="shared" si="0"/>
        <v>1</v>
      </c>
    </row>
    <row r="42" spans="1:7" hidden="1" x14ac:dyDescent="0.2">
      <c r="A42" s="29" t="s">
        <v>70</v>
      </c>
      <c r="B42" s="30">
        <v>14159</v>
      </c>
      <c r="C42" s="31">
        <v>0</v>
      </c>
      <c r="D42" s="31">
        <v>0</v>
      </c>
      <c r="E42" s="69">
        <v>0</v>
      </c>
      <c r="F42" s="8">
        <f t="shared" si="0"/>
        <v>0</v>
      </c>
    </row>
    <row r="43" spans="1:7" x14ac:dyDescent="0.2">
      <c r="A43" s="23" t="s">
        <v>71</v>
      </c>
      <c r="B43" s="24">
        <v>142</v>
      </c>
      <c r="C43" s="25">
        <f>C44+C55</f>
        <v>448000</v>
      </c>
      <c r="D43" s="25">
        <f>D44+D55</f>
        <v>182709</v>
      </c>
      <c r="E43" s="67">
        <f>E44+E55</f>
        <v>185759.12999999998</v>
      </c>
      <c r="F43" s="8">
        <f t="shared" si="0"/>
        <v>1</v>
      </c>
    </row>
    <row r="44" spans="1:7" ht="19.5" x14ac:dyDescent="0.2">
      <c r="A44" s="23" t="s">
        <v>72</v>
      </c>
      <c r="B44" s="24">
        <v>1422</v>
      </c>
      <c r="C44" s="25">
        <f>SUM(C45:C54)</f>
        <v>0</v>
      </c>
      <c r="D44" s="25">
        <f>SUM(D45:D54)</f>
        <v>0</v>
      </c>
      <c r="E44" s="67">
        <f>SUM(E45:E54)</f>
        <v>9351.5499999999993</v>
      </c>
      <c r="F44" s="8">
        <f t="shared" si="0"/>
        <v>1</v>
      </c>
    </row>
    <row r="45" spans="1:7" x14ac:dyDescent="0.2">
      <c r="A45" s="29" t="s">
        <v>73</v>
      </c>
      <c r="B45" s="30">
        <v>14222</v>
      </c>
      <c r="C45" s="31">
        <v>0</v>
      </c>
      <c r="D45" s="31">
        <v>0</v>
      </c>
      <c r="E45" s="69">
        <v>6100</v>
      </c>
      <c r="F45" s="8">
        <f t="shared" si="0"/>
        <v>1</v>
      </c>
    </row>
    <row r="46" spans="1:7" x14ac:dyDescent="0.2">
      <c r="A46" s="29" t="s">
        <v>74</v>
      </c>
      <c r="B46" s="30">
        <v>14223</v>
      </c>
      <c r="C46" s="31">
        <v>0</v>
      </c>
      <c r="D46" s="31">
        <v>0</v>
      </c>
      <c r="E46" s="69">
        <v>3201</v>
      </c>
      <c r="F46" s="8">
        <f t="shared" si="0"/>
        <v>1</v>
      </c>
    </row>
    <row r="47" spans="1:7" hidden="1" x14ac:dyDescent="0.2">
      <c r="A47" s="29" t="s">
        <v>75</v>
      </c>
      <c r="B47" s="30">
        <v>14227</v>
      </c>
      <c r="C47" s="31">
        <v>0</v>
      </c>
      <c r="D47" s="31">
        <v>0</v>
      </c>
      <c r="E47" s="69">
        <v>0</v>
      </c>
      <c r="F47" s="8">
        <f t="shared" si="0"/>
        <v>0</v>
      </c>
    </row>
    <row r="48" spans="1:7" x14ac:dyDescent="0.2">
      <c r="A48" s="29" t="s">
        <v>76</v>
      </c>
      <c r="B48" s="30">
        <v>14229</v>
      </c>
      <c r="C48" s="31">
        <v>0</v>
      </c>
      <c r="D48" s="31">
        <v>0</v>
      </c>
      <c r="E48" s="69">
        <v>50.55</v>
      </c>
      <c r="F48" s="8">
        <f t="shared" si="0"/>
        <v>1</v>
      </c>
    </row>
    <row r="49" spans="1:6" ht="19.5" hidden="1" x14ac:dyDescent="0.2">
      <c r="A49" s="29" t="s">
        <v>77</v>
      </c>
      <c r="B49" s="30">
        <v>142212</v>
      </c>
      <c r="C49" s="31">
        <v>0</v>
      </c>
      <c r="D49" s="31">
        <v>0</v>
      </c>
      <c r="E49" s="69">
        <v>0</v>
      </c>
      <c r="F49" s="8">
        <f t="shared" si="0"/>
        <v>0</v>
      </c>
    </row>
    <row r="50" spans="1:6" hidden="1" x14ac:dyDescent="0.2">
      <c r="A50" s="29" t="s">
        <v>78</v>
      </c>
      <c r="B50" s="30">
        <v>142213</v>
      </c>
      <c r="C50" s="31">
        <v>0</v>
      </c>
      <c r="D50" s="31">
        <v>0</v>
      </c>
      <c r="E50" s="69">
        <v>0</v>
      </c>
      <c r="F50" s="8">
        <f t="shared" si="0"/>
        <v>0</v>
      </c>
    </row>
    <row r="51" spans="1:6" ht="19.5" hidden="1" x14ac:dyDescent="0.2">
      <c r="A51" s="29" t="s">
        <v>79</v>
      </c>
      <c r="B51" s="30">
        <v>142215</v>
      </c>
      <c r="C51" s="31">
        <v>0</v>
      </c>
      <c r="D51" s="31">
        <v>0</v>
      </c>
      <c r="E51" s="69">
        <v>0</v>
      </c>
      <c r="F51" s="8">
        <f t="shared" si="0"/>
        <v>0</v>
      </c>
    </row>
    <row r="52" spans="1:6" ht="19.5" hidden="1" x14ac:dyDescent="0.2">
      <c r="A52" s="29" t="s">
        <v>80</v>
      </c>
      <c r="B52" s="30">
        <v>142216</v>
      </c>
      <c r="C52" s="31">
        <v>0</v>
      </c>
      <c r="D52" s="31">
        <v>0</v>
      </c>
      <c r="E52" s="69">
        <v>0</v>
      </c>
      <c r="F52" s="8">
        <f t="shared" si="0"/>
        <v>0</v>
      </c>
    </row>
    <row r="53" spans="1:6" ht="19.5" hidden="1" x14ac:dyDescent="0.2">
      <c r="A53" s="29" t="s">
        <v>81</v>
      </c>
      <c r="B53" s="30">
        <v>142214</v>
      </c>
      <c r="C53" s="31">
        <v>0</v>
      </c>
      <c r="D53" s="31">
        <v>0</v>
      </c>
      <c r="E53" s="69">
        <v>0</v>
      </c>
      <c r="F53" s="8">
        <f t="shared" si="0"/>
        <v>0</v>
      </c>
    </row>
    <row r="54" spans="1:6" hidden="1" x14ac:dyDescent="0.2">
      <c r="A54" s="29" t="s">
        <v>82</v>
      </c>
      <c r="B54" s="30">
        <v>142299</v>
      </c>
      <c r="C54" s="31">
        <v>0</v>
      </c>
      <c r="D54" s="31">
        <v>0</v>
      </c>
      <c r="E54" s="69">
        <v>0</v>
      </c>
      <c r="F54" s="8">
        <f t="shared" si="0"/>
        <v>0</v>
      </c>
    </row>
    <row r="55" spans="1:6" ht="19.5" x14ac:dyDescent="0.2">
      <c r="A55" s="23" t="s">
        <v>83</v>
      </c>
      <c r="B55" s="24">
        <v>1423</v>
      </c>
      <c r="C55" s="25">
        <f>SUM(C56:C57)</f>
        <v>448000</v>
      </c>
      <c r="D55" s="25">
        <f>SUM(D56:D57)</f>
        <v>182709</v>
      </c>
      <c r="E55" s="67">
        <f>E56+E57</f>
        <v>176407.58</v>
      </c>
      <c r="F55" s="8">
        <f t="shared" si="0"/>
        <v>1</v>
      </c>
    </row>
    <row r="56" spans="1:6" hidden="1" x14ac:dyDescent="0.2">
      <c r="A56" s="29" t="s">
        <v>84</v>
      </c>
      <c r="B56" s="30">
        <v>14231</v>
      </c>
      <c r="C56" s="31">
        <v>0</v>
      </c>
      <c r="D56" s="31">
        <v>0</v>
      </c>
      <c r="E56" s="69">
        <v>0</v>
      </c>
      <c r="F56" s="8">
        <f t="shared" si="0"/>
        <v>0</v>
      </c>
    </row>
    <row r="57" spans="1:6" x14ac:dyDescent="0.2">
      <c r="A57" s="29" t="s">
        <v>85</v>
      </c>
      <c r="B57" s="30">
        <v>14232</v>
      </c>
      <c r="C57" s="31">
        <v>448000</v>
      </c>
      <c r="D57" s="31">
        <f>99986+82723</f>
        <v>182709</v>
      </c>
      <c r="E57" s="69">
        <v>176407.58</v>
      </c>
      <c r="F57" s="8">
        <f t="shared" si="0"/>
        <v>1</v>
      </c>
    </row>
    <row r="58" spans="1:6" x14ac:dyDescent="0.2">
      <c r="A58" s="23" t="s">
        <v>86</v>
      </c>
      <c r="B58" s="24">
        <v>143</v>
      </c>
      <c r="C58" s="25">
        <v>100000</v>
      </c>
      <c r="D58" s="25">
        <f>25000+25000</f>
        <v>50000</v>
      </c>
      <c r="E58" s="67">
        <v>2600</v>
      </c>
      <c r="F58" s="8">
        <f t="shared" si="0"/>
        <v>1</v>
      </c>
    </row>
    <row r="59" spans="1:6" ht="19.5" x14ac:dyDescent="0.2">
      <c r="A59" s="23" t="s">
        <v>565</v>
      </c>
      <c r="B59" s="24">
        <v>144</v>
      </c>
      <c r="C59" s="25">
        <v>2500000</v>
      </c>
      <c r="D59" s="25">
        <f>250000+250000</f>
        <v>500000</v>
      </c>
      <c r="E59" s="67">
        <v>1421063.2</v>
      </c>
      <c r="F59" s="8">
        <f>IF(C59+D59+E59=0,0,1)</f>
        <v>1</v>
      </c>
    </row>
    <row r="60" spans="1:6" ht="19.5" hidden="1" x14ac:dyDescent="0.2">
      <c r="A60" s="33" t="s">
        <v>87</v>
      </c>
      <c r="B60" s="34">
        <v>145</v>
      </c>
      <c r="C60" s="35">
        <v>0</v>
      </c>
      <c r="D60" s="35">
        <v>0</v>
      </c>
      <c r="E60" s="70">
        <v>0</v>
      </c>
      <c r="F60" s="8">
        <f t="shared" si="0"/>
        <v>0</v>
      </c>
    </row>
    <row r="61" spans="1:6" x14ac:dyDescent="0.2">
      <c r="A61" s="18" t="s">
        <v>36</v>
      </c>
      <c r="B61" s="19">
        <v>31</v>
      </c>
      <c r="C61" s="20">
        <f>C62+C63+C64+C65</f>
        <v>98700000</v>
      </c>
      <c r="D61" s="20">
        <f>D62+D63+D64+D65</f>
        <v>19100000</v>
      </c>
      <c r="E61" s="65">
        <f>E62+E63+E64+E65</f>
        <v>11165041.689999999</v>
      </c>
      <c r="F61" s="8">
        <f t="shared" si="0"/>
        <v>1</v>
      </c>
    </row>
    <row r="62" spans="1:6" x14ac:dyDescent="0.2">
      <c r="A62" s="21" t="s">
        <v>88</v>
      </c>
      <c r="B62" s="22">
        <v>311</v>
      </c>
      <c r="C62" s="87">
        <v>8500000</v>
      </c>
      <c r="D62" s="87">
        <v>7100000</v>
      </c>
      <c r="E62" s="66">
        <v>7017706.0499999998</v>
      </c>
      <c r="F62" s="8">
        <f t="shared" si="0"/>
        <v>1</v>
      </c>
    </row>
    <row r="63" spans="1:6" hidden="1" x14ac:dyDescent="0.2">
      <c r="A63" s="23" t="s">
        <v>89</v>
      </c>
      <c r="B63" s="24">
        <v>312</v>
      </c>
      <c r="C63" s="25">
        <v>0</v>
      </c>
      <c r="D63" s="25">
        <v>0</v>
      </c>
      <c r="E63" s="67">
        <v>0</v>
      </c>
      <c r="F63" s="8">
        <f t="shared" si="0"/>
        <v>0</v>
      </c>
    </row>
    <row r="64" spans="1:6" hidden="1" x14ac:dyDescent="0.2">
      <c r="A64" s="23" t="s">
        <v>90</v>
      </c>
      <c r="B64" s="24">
        <v>313</v>
      </c>
      <c r="C64" s="25">
        <v>0</v>
      </c>
      <c r="D64" s="25">
        <v>0</v>
      </c>
      <c r="E64" s="67">
        <v>0</v>
      </c>
      <c r="F64" s="8">
        <f t="shared" si="0"/>
        <v>0</v>
      </c>
    </row>
    <row r="65" spans="1:6" x14ac:dyDescent="0.2">
      <c r="A65" s="23" t="s">
        <v>91</v>
      </c>
      <c r="B65" s="24">
        <v>314</v>
      </c>
      <c r="C65" s="25">
        <f>SUM(C66:C68)</f>
        <v>90200000</v>
      </c>
      <c r="D65" s="25">
        <f>SUM(D66:D68)</f>
        <v>12000000</v>
      </c>
      <c r="E65" s="67">
        <f>E66</f>
        <v>4147335.64</v>
      </c>
      <c r="F65" s="8">
        <f t="shared" si="0"/>
        <v>1</v>
      </c>
    </row>
    <row r="66" spans="1:6" x14ac:dyDescent="0.2">
      <c r="A66" s="23" t="s">
        <v>92</v>
      </c>
      <c r="B66" s="24">
        <v>3141</v>
      </c>
      <c r="C66" s="25">
        <v>90200000</v>
      </c>
      <c r="D66" s="25">
        <v>12000000</v>
      </c>
      <c r="E66" s="67">
        <v>4147335.64</v>
      </c>
      <c r="F66" s="8">
        <f t="shared" si="0"/>
        <v>1</v>
      </c>
    </row>
    <row r="67" spans="1:6" hidden="1" x14ac:dyDescent="0.2">
      <c r="A67" s="26" t="s">
        <v>93</v>
      </c>
      <c r="B67" s="27">
        <v>3143</v>
      </c>
      <c r="C67" s="28">
        <v>0</v>
      </c>
      <c r="D67" s="28">
        <v>0</v>
      </c>
      <c r="E67" s="68">
        <v>0</v>
      </c>
      <c r="F67" s="8">
        <f t="shared" si="0"/>
        <v>0</v>
      </c>
    </row>
    <row r="68" spans="1:6" hidden="1" x14ac:dyDescent="0.2">
      <c r="A68" s="33" t="s">
        <v>94</v>
      </c>
      <c r="B68" s="34">
        <v>3144</v>
      </c>
      <c r="C68" s="35">
        <v>0</v>
      </c>
      <c r="D68" s="35">
        <v>0</v>
      </c>
      <c r="E68" s="70">
        <v>0</v>
      </c>
      <c r="F68" s="8">
        <f t="shared" si="0"/>
        <v>0</v>
      </c>
    </row>
    <row r="69" spans="1:6" hidden="1" x14ac:dyDescent="0.2">
      <c r="A69" s="18" t="s">
        <v>95</v>
      </c>
      <c r="B69" s="19">
        <v>32</v>
      </c>
      <c r="C69" s="20">
        <f>SUM(C70:C73)</f>
        <v>0</v>
      </c>
      <c r="D69" s="20">
        <f>SUM(D70:D73)</f>
        <v>0</v>
      </c>
      <c r="E69" s="65">
        <f>SUM(E70:E73)</f>
        <v>0</v>
      </c>
      <c r="F69" s="8">
        <f t="shared" si="0"/>
        <v>0</v>
      </c>
    </row>
    <row r="70" spans="1:6" hidden="1" x14ac:dyDescent="0.2">
      <c r="A70" s="23" t="s">
        <v>96</v>
      </c>
      <c r="B70" s="24">
        <v>3214</v>
      </c>
      <c r="C70" s="25">
        <v>0</v>
      </c>
      <c r="D70" s="25">
        <v>0</v>
      </c>
      <c r="E70" s="67"/>
      <c r="F70" s="8">
        <f t="shared" ref="F70:F76" si="1">IF(C70+D70+E70=0,0,1)</f>
        <v>0</v>
      </c>
    </row>
    <row r="71" spans="1:6" hidden="1" x14ac:dyDescent="0.2">
      <c r="A71" s="23" t="s">
        <v>97</v>
      </c>
      <c r="B71" s="24">
        <v>3215</v>
      </c>
      <c r="C71" s="25">
        <v>0</v>
      </c>
      <c r="D71" s="25">
        <v>0</v>
      </c>
      <c r="E71" s="67">
        <v>0</v>
      </c>
      <c r="F71" s="8">
        <f t="shared" si="1"/>
        <v>0</v>
      </c>
    </row>
    <row r="72" spans="1:6" hidden="1" x14ac:dyDescent="0.2">
      <c r="A72" s="23" t="s">
        <v>98</v>
      </c>
      <c r="B72" s="24">
        <v>3216</v>
      </c>
      <c r="C72" s="25">
        <v>0</v>
      </c>
      <c r="D72" s="25">
        <v>0</v>
      </c>
      <c r="E72" s="67">
        <v>0</v>
      </c>
      <c r="F72" s="8">
        <f t="shared" si="1"/>
        <v>0</v>
      </c>
    </row>
    <row r="73" spans="1:6" hidden="1" x14ac:dyDescent="0.2">
      <c r="A73" s="23" t="s">
        <v>99</v>
      </c>
      <c r="B73" s="24">
        <v>3218</v>
      </c>
      <c r="C73" s="25">
        <v>0</v>
      </c>
      <c r="D73" s="25">
        <v>0</v>
      </c>
      <c r="E73" s="67">
        <v>0</v>
      </c>
      <c r="F73" s="8">
        <f t="shared" si="1"/>
        <v>0</v>
      </c>
    </row>
    <row r="74" spans="1:6" x14ac:dyDescent="0.2">
      <c r="A74" s="18" t="s">
        <v>38</v>
      </c>
      <c r="B74" s="19">
        <v>33</v>
      </c>
      <c r="C74" s="37">
        <f>SUM(C75:C76)</f>
        <v>20000000</v>
      </c>
      <c r="D74" s="37">
        <f>SUM(D75:D76)</f>
        <v>20000000</v>
      </c>
      <c r="E74" s="65">
        <f>SUM(E75:E76)</f>
        <v>20000000</v>
      </c>
      <c r="F74" s="8">
        <f t="shared" si="1"/>
        <v>1</v>
      </c>
    </row>
    <row r="75" spans="1:6" hidden="1" x14ac:dyDescent="0.2">
      <c r="A75" s="21" t="s">
        <v>100</v>
      </c>
      <c r="B75" s="22">
        <v>331</v>
      </c>
      <c r="C75" s="38">
        <v>0</v>
      </c>
      <c r="D75" s="38">
        <v>0</v>
      </c>
      <c r="E75" s="66">
        <v>0</v>
      </c>
      <c r="F75" s="8">
        <f t="shared" si="1"/>
        <v>0</v>
      </c>
    </row>
    <row r="76" spans="1:6" x14ac:dyDescent="0.2">
      <c r="A76" s="33" t="s">
        <v>101</v>
      </c>
      <c r="B76" s="34">
        <v>332</v>
      </c>
      <c r="C76" s="36">
        <v>20000000</v>
      </c>
      <c r="D76" s="36">
        <v>20000000</v>
      </c>
      <c r="E76" s="70">
        <v>20000000</v>
      </c>
      <c r="F76" s="8">
        <f t="shared" si="1"/>
        <v>1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11"/>
    </row>
    <row r="80" spans="1:6" ht="15" x14ac:dyDescent="0.3">
      <c r="A80" s="11"/>
      <c r="B80" s="12"/>
      <c r="C80" s="11"/>
      <c r="D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43">
    <cfRule type="cellIs" dxfId="243" priority="7" operator="equal">
      <formula>0</formula>
    </cfRule>
  </conditionalFormatting>
  <conditionalFormatting sqref="E5:E36 E38:E42 E44:E76">
    <cfRule type="cellIs" dxfId="242" priority="6" operator="equal">
      <formula>0</formula>
    </cfRule>
  </conditionalFormatting>
  <conditionalFormatting sqref="E37">
    <cfRule type="cellIs" dxfId="241" priority="5" operator="equal">
      <formula>0</formula>
    </cfRule>
  </conditionalFormatting>
  <conditionalFormatting sqref="C5:C36 D44:D54 D70:D73 C38:C76 D12:D32 D38:D42 D35:D36 D56:D60 D62:D64 D66:D68 D75:D76 D6:D9">
    <cfRule type="cellIs" dxfId="240" priority="4" operator="equal">
      <formula>0</formula>
    </cfRule>
  </conditionalFormatting>
  <conditionalFormatting sqref="C37">
    <cfRule type="cellIs" dxfId="239" priority="3" operator="equal">
      <formula>0</formula>
    </cfRule>
  </conditionalFormatting>
  <conditionalFormatting sqref="D5 D33:D34 D43 D55 D61 D65 D69 D74 D10:D11">
    <cfRule type="cellIs" dxfId="238" priority="2" operator="equal">
      <formula>0</formula>
    </cfRule>
  </conditionalFormatting>
  <conditionalFormatting sqref="D37">
    <cfRule type="cellIs" dxfId="237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2" orientation="portrait" useFirstPageNumber="1" horizontalDpi="4294967293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H1210"/>
  <sheetViews>
    <sheetView showGridLines="0" workbookViewId="0">
      <selection activeCell="E4" sqref="E4:F4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4" customWidth="1"/>
    <col min="5" max="5" width="15.85546875" customWidth="1"/>
    <col min="6" max="6" width="14" customWidth="1"/>
    <col min="7" max="7" width="14.85546875" customWidth="1"/>
    <col min="8" max="8" width="14" customWidth="1"/>
    <col min="9" max="9" width="13.5703125" bestFit="1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37" t="s">
        <v>22</v>
      </c>
      <c r="H1" s="137"/>
    </row>
    <row r="2" spans="1:8" s="4" customFormat="1" ht="32.450000000000003" customHeight="1" x14ac:dyDescent="0.25">
      <c r="A2" s="138" t="s">
        <v>631</v>
      </c>
      <c r="B2" s="138"/>
      <c r="C2" s="138"/>
      <c r="D2" s="138"/>
      <c r="E2" s="138"/>
      <c r="F2" s="138"/>
      <c r="G2" s="138"/>
      <c r="H2" s="138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27" customHeight="1" x14ac:dyDescent="0.25">
      <c r="A4" s="139" t="s">
        <v>24</v>
      </c>
      <c r="B4" s="139" t="s">
        <v>25</v>
      </c>
      <c r="C4" s="141" t="s">
        <v>26</v>
      </c>
      <c r="D4" s="142"/>
      <c r="E4" s="141" t="s">
        <v>27</v>
      </c>
      <c r="F4" s="143"/>
      <c r="G4" s="144" t="s">
        <v>28</v>
      </c>
      <c r="H4" s="145"/>
    </row>
    <row r="5" spans="1:8" s="4" customFormat="1" ht="56.25" x14ac:dyDescent="0.25">
      <c r="A5" s="140"/>
      <c r="B5" s="140"/>
      <c r="C5" s="7" t="s">
        <v>29</v>
      </c>
      <c r="D5" s="7" t="s">
        <v>30</v>
      </c>
      <c r="E5" s="7" t="s">
        <v>29</v>
      </c>
      <c r="F5" s="64" t="s">
        <v>30</v>
      </c>
      <c r="G5" s="71" t="s">
        <v>29</v>
      </c>
      <c r="H5" s="72" t="s">
        <v>30</v>
      </c>
    </row>
    <row r="6" spans="1:8" ht="24.75" customHeight="1" x14ac:dyDescent="0.25">
      <c r="A6" s="75" t="s">
        <v>0</v>
      </c>
      <c r="B6" s="76" t="s">
        <v>1</v>
      </c>
      <c r="C6" s="82">
        <v>482305810</v>
      </c>
      <c r="D6" s="82">
        <v>20000000</v>
      </c>
      <c r="E6" s="82">
        <v>190615698</v>
      </c>
      <c r="F6" s="82">
        <v>20000000</v>
      </c>
      <c r="G6" s="82">
        <v>155482290.59</v>
      </c>
      <c r="H6" s="82">
        <v>11649330.35</v>
      </c>
    </row>
    <row r="7" spans="1:8" x14ac:dyDescent="0.25">
      <c r="A7" s="99"/>
      <c r="B7" s="100" t="s">
        <v>736</v>
      </c>
      <c r="C7" s="83">
        <v>3304</v>
      </c>
      <c r="D7" s="83">
        <v>0</v>
      </c>
      <c r="E7" s="83">
        <v>3304</v>
      </c>
      <c r="F7" s="83">
        <v>0</v>
      </c>
      <c r="G7" s="83">
        <v>3304</v>
      </c>
      <c r="H7" s="83">
        <v>0</v>
      </c>
    </row>
    <row r="8" spans="1:8" x14ac:dyDescent="0.25">
      <c r="A8" s="77" t="s">
        <v>2</v>
      </c>
      <c r="B8" s="85" t="s">
        <v>3</v>
      </c>
      <c r="C8" s="83">
        <v>366678679</v>
      </c>
      <c r="D8" s="83">
        <v>20000000</v>
      </c>
      <c r="E8" s="83">
        <v>164153083</v>
      </c>
      <c r="F8" s="83">
        <v>20000000</v>
      </c>
      <c r="G8" s="83">
        <v>137034733.25</v>
      </c>
      <c r="H8" s="83">
        <v>11649330.35</v>
      </c>
    </row>
    <row r="9" spans="1:8" x14ac:dyDescent="0.25">
      <c r="A9" s="77" t="s">
        <v>4</v>
      </c>
      <c r="B9" s="85" t="s">
        <v>5</v>
      </c>
      <c r="C9" s="83">
        <v>43442921</v>
      </c>
      <c r="D9" s="83">
        <v>0</v>
      </c>
      <c r="E9" s="83">
        <v>21747075</v>
      </c>
      <c r="F9" s="83">
        <v>0</v>
      </c>
      <c r="G9" s="83">
        <v>20450682.23</v>
      </c>
      <c r="H9" s="83">
        <v>0</v>
      </c>
    </row>
    <row r="10" spans="1:8" x14ac:dyDescent="0.25">
      <c r="A10" s="77" t="s">
        <v>6</v>
      </c>
      <c r="B10" s="85" t="s">
        <v>7</v>
      </c>
      <c r="C10" s="83">
        <v>54869417</v>
      </c>
      <c r="D10" s="83">
        <v>0</v>
      </c>
      <c r="E10" s="83">
        <v>27263563</v>
      </c>
      <c r="F10" s="83">
        <v>0</v>
      </c>
      <c r="G10" s="83">
        <v>22842628.920000002</v>
      </c>
      <c r="H10" s="83">
        <v>0</v>
      </c>
    </row>
    <row r="11" spans="1:8" x14ac:dyDescent="0.25">
      <c r="A11" s="77" t="s">
        <v>8</v>
      </c>
      <c r="B11" s="85" t="s">
        <v>9</v>
      </c>
      <c r="C11" s="83">
        <v>664806</v>
      </c>
      <c r="D11" s="83">
        <v>0</v>
      </c>
      <c r="E11" s="83">
        <v>375653</v>
      </c>
      <c r="F11" s="83">
        <v>0</v>
      </c>
      <c r="G11" s="83">
        <v>265794.34999999998</v>
      </c>
      <c r="H11" s="83">
        <v>0</v>
      </c>
    </row>
    <row r="12" spans="1:8" x14ac:dyDescent="0.25">
      <c r="A12" s="77" t="s">
        <v>10</v>
      </c>
      <c r="B12" s="85" t="s">
        <v>11</v>
      </c>
      <c r="C12" s="83">
        <v>10390702</v>
      </c>
      <c r="D12" s="83">
        <v>0</v>
      </c>
      <c r="E12" s="83">
        <v>5425880</v>
      </c>
      <c r="F12" s="83">
        <v>0</v>
      </c>
      <c r="G12" s="83">
        <v>4134990.02</v>
      </c>
      <c r="H12" s="83">
        <v>0</v>
      </c>
    </row>
    <row r="13" spans="1:8" x14ac:dyDescent="0.25">
      <c r="A13" s="77" t="s">
        <v>12</v>
      </c>
      <c r="B13" s="85" t="s">
        <v>13</v>
      </c>
      <c r="C13" s="83">
        <v>177443744</v>
      </c>
      <c r="D13" s="83">
        <v>0</v>
      </c>
      <c r="E13" s="83">
        <v>55065232</v>
      </c>
      <c r="F13" s="83">
        <v>0</v>
      </c>
      <c r="G13" s="83">
        <v>48697846.259999998</v>
      </c>
      <c r="H13" s="83">
        <v>0</v>
      </c>
    </row>
    <row r="14" spans="1:8" x14ac:dyDescent="0.25">
      <c r="A14" s="77" t="s">
        <v>14</v>
      </c>
      <c r="B14" s="85" t="s">
        <v>15</v>
      </c>
      <c r="C14" s="83">
        <v>23384626</v>
      </c>
      <c r="D14" s="83">
        <v>0</v>
      </c>
      <c r="E14" s="83">
        <v>13369455</v>
      </c>
      <c r="F14" s="83">
        <v>0</v>
      </c>
      <c r="G14" s="83">
        <v>12560468.779999999</v>
      </c>
      <c r="H14" s="83">
        <v>0</v>
      </c>
    </row>
    <row r="15" spans="1:8" x14ac:dyDescent="0.25">
      <c r="A15" s="77" t="s">
        <v>16</v>
      </c>
      <c r="B15" s="85" t="s">
        <v>17</v>
      </c>
      <c r="C15" s="83">
        <v>56482463</v>
      </c>
      <c r="D15" s="83">
        <v>20000000</v>
      </c>
      <c r="E15" s="83">
        <v>40906225</v>
      </c>
      <c r="F15" s="83">
        <v>20000000</v>
      </c>
      <c r="G15" s="83">
        <v>28082322.690000001</v>
      </c>
      <c r="H15" s="83">
        <v>11649330.35</v>
      </c>
    </row>
    <row r="16" spans="1:8" x14ac:dyDescent="0.25">
      <c r="A16" s="77" t="s">
        <v>18</v>
      </c>
      <c r="B16" s="85" t="s">
        <v>19</v>
      </c>
      <c r="C16" s="83">
        <v>112277741</v>
      </c>
      <c r="D16" s="83">
        <v>0</v>
      </c>
      <c r="E16" s="83">
        <v>24729420</v>
      </c>
      <c r="F16" s="83">
        <v>0</v>
      </c>
      <c r="G16" s="83">
        <v>16840173.870000001</v>
      </c>
      <c r="H16" s="83">
        <v>0</v>
      </c>
    </row>
    <row r="17" spans="1:8" x14ac:dyDescent="0.25">
      <c r="A17" s="77" t="s">
        <v>20</v>
      </c>
      <c r="B17" s="85" t="s">
        <v>21</v>
      </c>
      <c r="C17" s="83">
        <v>3349390</v>
      </c>
      <c r="D17" s="83">
        <v>0</v>
      </c>
      <c r="E17" s="83">
        <v>1733195</v>
      </c>
      <c r="F17" s="83">
        <v>0</v>
      </c>
      <c r="G17" s="83">
        <v>1607383.47</v>
      </c>
      <c r="H17" s="83">
        <v>0</v>
      </c>
    </row>
    <row r="18" spans="1:8" ht="22.5" x14ac:dyDescent="0.25">
      <c r="A18" s="75" t="s">
        <v>413</v>
      </c>
      <c r="B18" s="86" t="s">
        <v>414</v>
      </c>
      <c r="C18" s="82">
        <v>5809548</v>
      </c>
      <c r="D18" s="82">
        <v>0</v>
      </c>
      <c r="E18" s="82">
        <v>2905732</v>
      </c>
      <c r="F18" s="82">
        <v>0</v>
      </c>
      <c r="G18" s="82">
        <v>2658400.85</v>
      </c>
      <c r="H18" s="82">
        <v>0</v>
      </c>
    </row>
    <row r="19" spans="1:8" x14ac:dyDescent="0.25">
      <c r="A19" s="99"/>
      <c r="B19" s="100" t="s">
        <v>736</v>
      </c>
      <c r="C19" s="83">
        <v>117</v>
      </c>
      <c r="D19" s="83">
        <v>0</v>
      </c>
      <c r="E19" s="83">
        <v>117</v>
      </c>
      <c r="F19" s="83">
        <v>0</v>
      </c>
      <c r="G19" s="83">
        <v>117</v>
      </c>
      <c r="H19" s="83">
        <v>0</v>
      </c>
    </row>
    <row r="20" spans="1:8" x14ac:dyDescent="0.25">
      <c r="A20" s="77" t="s">
        <v>2</v>
      </c>
      <c r="B20" s="85" t="s">
        <v>3</v>
      </c>
      <c r="C20" s="83">
        <v>5524048</v>
      </c>
      <c r="D20" s="83">
        <v>0</v>
      </c>
      <c r="E20" s="83">
        <v>2813232</v>
      </c>
      <c r="F20" s="83">
        <v>0</v>
      </c>
      <c r="G20" s="83">
        <v>2571174.16</v>
      </c>
      <c r="H20" s="83">
        <v>0</v>
      </c>
    </row>
    <row r="21" spans="1:8" x14ac:dyDescent="0.25">
      <c r="A21" s="77" t="s">
        <v>4</v>
      </c>
      <c r="B21" s="85" t="s">
        <v>5</v>
      </c>
      <c r="C21" s="83">
        <v>3871958</v>
      </c>
      <c r="D21" s="83">
        <v>0</v>
      </c>
      <c r="E21" s="83">
        <v>1939990</v>
      </c>
      <c r="F21" s="83">
        <v>0</v>
      </c>
      <c r="G21" s="83">
        <v>1801287.72</v>
      </c>
      <c r="H21" s="83">
        <v>0</v>
      </c>
    </row>
    <row r="22" spans="1:8" x14ac:dyDescent="0.25">
      <c r="A22" s="77" t="s">
        <v>6</v>
      </c>
      <c r="B22" s="85" t="s">
        <v>7</v>
      </c>
      <c r="C22" s="83">
        <v>1633715</v>
      </c>
      <c r="D22" s="83">
        <v>0</v>
      </c>
      <c r="E22" s="83">
        <v>858417</v>
      </c>
      <c r="F22" s="83">
        <v>0</v>
      </c>
      <c r="G22" s="83">
        <v>755742.92</v>
      </c>
      <c r="H22" s="83">
        <v>0</v>
      </c>
    </row>
    <row r="23" spans="1:8" x14ac:dyDescent="0.25">
      <c r="A23" s="77" t="s">
        <v>14</v>
      </c>
      <c r="B23" s="85" t="s">
        <v>15</v>
      </c>
      <c r="C23" s="83">
        <v>9375</v>
      </c>
      <c r="D23" s="83">
        <v>0</v>
      </c>
      <c r="E23" s="83">
        <v>9375</v>
      </c>
      <c r="F23" s="83">
        <v>0</v>
      </c>
      <c r="G23" s="83">
        <v>9373.23</v>
      </c>
      <c r="H23" s="83">
        <v>0</v>
      </c>
    </row>
    <row r="24" spans="1:8" x14ac:dyDescent="0.25">
      <c r="A24" s="77" t="s">
        <v>16</v>
      </c>
      <c r="B24" s="85" t="s">
        <v>17</v>
      </c>
      <c r="C24" s="83">
        <v>9000</v>
      </c>
      <c r="D24" s="83">
        <v>0</v>
      </c>
      <c r="E24" s="83">
        <v>5450</v>
      </c>
      <c r="F24" s="83">
        <v>0</v>
      </c>
      <c r="G24" s="83">
        <v>4770.29</v>
      </c>
      <c r="H24" s="83">
        <v>0</v>
      </c>
    </row>
    <row r="25" spans="1:8" x14ac:dyDescent="0.25">
      <c r="A25" s="77" t="s">
        <v>18</v>
      </c>
      <c r="B25" s="85" t="s">
        <v>19</v>
      </c>
      <c r="C25" s="83">
        <v>285500</v>
      </c>
      <c r="D25" s="83">
        <v>0</v>
      </c>
      <c r="E25" s="83">
        <v>92500</v>
      </c>
      <c r="F25" s="83">
        <v>0</v>
      </c>
      <c r="G25" s="83">
        <v>87226.69</v>
      </c>
      <c r="H25" s="83">
        <v>0</v>
      </c>
    </row>
    <row r="26" spans="1:8" x14ac:dyDescent="0.25">
      <c r="A26" s="75" t="s">
        <v>337</v>
      </c>
      <c r="B26" s="86" t="s">
        <v>336</v>
      </c>
      <c r="C26" s="82">
        <v>5809548</v>
      </c>
      <c r="D26" s="82">
        <v>0</v>
      </c>
      <c r="E26" s="82">
        <v>2905732</v>
      </c>
      <c r="F26" s="82">
        <v>0</v>
      </c>
      <c r="G26" s="82">
        <v>2658400.85</v>
      </c>
      <c r="H26" s="82">
        <v>0</v>
      </c>
    </row>
    <row r="27" spans="1:8" x14ac:dyDescent="0.25">
      <c r="A27" s="99"/>
      <c r="B27" s="100" t="s">
        <v>736</v>
      </c>
      <c r="C27" s="83">
        <v>117</v>
      </c>
      <c r="D27" s="83">
        <v>0</v>
      </c>
      <c r="E27" s="83">
        <v>117</v>
      </c>
      <c r="F27" s="83">
        <v>0</v>
      </c>
      <c r="G27" s="83">
        <v>117</v>
      </c>
      <c r="H27" s="83">
        <v>0</v>
      </c>
    </row>
    <row r="28" spans="1:8" x14ac:dyDescent="0.25">
      <c r="A28" s="77" t="s">
        <v>2</v>
      </c>
      <c r="B28" s="85" t="s">
        <v>3</v>
      </c>
      <c r="C28" s="83">
        <v>5524048</v>
      </c>
      <c r="D28" s="83">
        <v>0</v>
      </c>
      <c r="E28" s="83">
        <v>2813232</v>
      </c>
      <c r="F28" s="83">
        <v>0</v>
      </c>
      <c r="G28" s="83">
        <v>2571174.16</v>
      </c>
      <c r="H28" s="83">
        <v>0</v>
      </c>
    </row>
    <row r="29" spans="1:8" x14ac:dyDescent="0.25">
      <c r="A29" s="77" t="s">
        <v>4</v>
      </c>
      <c r="B29" s="85" t="s">
        <v>5</v>
      </c>
      <c r="C29" s="83">
        <v>3871958</v>
      </c>
      <c r="D29" s="83">
        <v>0</v>
      </c>
      <c r="E29" s="83">
        <v>1939990</v>
      </c>
      <c r="F29" s="83">
        <v>0</v>
      </c>
      <c r="G29" s="83">
        <v>1801287.72</v>
      </c>
      <c r="H29" s="83">
        <v>0</v>
      </c>
    </row>
    <row r="30" spans="1:8" x14ac:dyDescent="0.25">
      <c r="A30" s="77" t="s">
        <v>6</v>
      </c>
      <c r="B30" s="85" t="s">
        <v>7</v>
      </c>
      <c r="C30" s="83">
        <v>1633715</v>
      </c>
      <c r="D30" s="83">
        <v>0</v>
      </c>
      <c r="E30" s="83">
        <v>858417</v>
      </c>
      <c r="F30" s="83">
        <v>0</v>
      </c>
      <c r="G30" s="83">
        <v>755742.92</v>
      </c>
      <c r="H30" s="83">
        <v>0</v>
      </c>
    </row>
    <row r="31" spans="1:8" x14ac:dyDescent="0.25">
      <c r="A31" s="77" t="s">
        <v>14</v>
      </c>
      <c r="B31" s="85" t="s">
        <v>15</v>
      </c>
      <c r="C31" s="83">
        <v>9375</v>
      </c>
      <c r="D31" s="83">
        <v>0</v>
      </c>
      <c r="E31" s="83">
        <v>9375</v>
      </c>
      <c r="F31" s="83">
        <v>0</v>
      </c>
      <c r="G31" s="83">
        <v>9373.23</v>
      </c>
      <c r="H31" s="83">
        <v>0</v>
      </c>
    </row>
    <row r="32" spans="1:8" x14ac:dyDescent="0.25">
      <c r="A32" s="77" t="s">
        <v>16</v>
      </c>
      <c r="B32" s="85" t="s">
        <v>17</v>
      </c>
      <c r="C32" s="83">
        <v>9000</v>
      </c>
      <c r="D32" s="83">
        <v>0</v>
      </c>
      <c r="E32" s="83">
        <v>5450</v>
      </c>
      <c r="F32" s="83">
        <v>0</v>
      </c>
      <c r="G32" s="83">
        <v>4770.29</v>
      </c>
      <c r="H32" s="83">
        <v>0</v>
      </c>
    </row>
    <row r="33" spans="1:8" x14ac:dyDescent="0.25">
      <c r="A33" s="77" t="s">
        <v>18</v>
      </c>
      <c r="B33" s="85" t="s">
        <v>19</v>
      </c>
      <c r="C33" s="83">
        <v>285500</v>
      </c>
      <c r="D33" s="83">
        <v>0</v>
      </c>
      <c r="E33" s="83">
        <v>92500</v>
      </c>
      <c r="F33" s="83">
        <v>0</v>
      </c>
      <c r="G33" s="83">
        <v>87226.69</v>
      </c>
      <c r="H33" s="83">
        <v>0</v>
      </c>
    </row>
    <row r="34" spans="1:8" ht="22.5" x14ac:dyDescent="0.25">
      <c r="A34" s="75" t="s">
        <v>415</v>
      </c>
      <c r="B34" s="86" t="s">
        <v>416</v>
      </c>
      <c r="C34" s="82">
        <v>778600</v>
      </c>
      <c r="D34" s="82">
        <v>0</v>
      </c>
      <c r="E34" s="82">
        <v>389784</v>
      </c>
      <c r="F34" s="82">
        <v>0</v>
      </c>
      <c r="G34" s="82">
        <v>338292.85</v>
      </c>
      <c r="H34" s="82">
        <v>0</v>
      </c>
    </row>
    <row r="35" spans="1:8" x14ac:dyDescent="0.25">
      <c r="A35" s="99"/>
      <c r="B35" s="100" t="s">
        <v>736</v>
      </c>
      <c r="C35" s="83">
        <v>23</v>
      </c>
      <c r="D35" s="83">
        <v>0</v>
      </c>
      <c r="E35" s="83">
        <v>23</v>
      </c>
      <c r="F35" s="83">
        <v>0</v>
      </c>
      <c r="G35" s="83">
        <v>23</v>
      </c>
      <c r="H35" s="83">
        <v>0</v>
      </c>
    </row>
    <row r="36" spans="1:8" x14ac:dyDescent="0.25">
      <c r="A36" s="77" t="s">
        <v>2</v>
      </c>
      <c r="B36" s="85" t="s">
        <v>3</v>
      </c>
      <c r="C36" s="83">
        <v>778600</v>
      </c>
      <c r="D36" s="83">
        <v>0</v>
      </c>
      <c r="E36" s="83">
        <v>389784</v>
      </c>
      <c r="F36" s="83">
        <v>0</v>
      </c>
      <c r="G36" s="83">
        <v>338292.85</v>
      </c>
      <c r="H36" s="83">
        <v>0</v>
      </c>
    </row>
    <row r="37" spans="1:8" x14ac:dyDescent="0.25">
      <c r="A37" s="77" t="s">
        <v>4</v>
      </c>
      <c r="B37" s="85" t="s">
        <v>5</v>
      </c>
      <c r="C37" s="83">
        <v>700920</v>
      </c>
      <c r="D37" s="83">
        <v>0</v>
      </c>
      <c r="E37" s="83">
        <v>350460</v>
      </c>
      <c r="F37" s="83">
        <v>0</v>
      </c>
      <c r="G37" s="83">
        <v>304460.43</v>
      </c>
      <c r="H37" s="83">
        <v>0</v>
      </c>
    </row>
    <row r="38" spans="1:8" x14ac:dyDescent="0.25">
      <c r="A38" s="77" t="s">
        <v>6</v>
      </c>
      <c r="B38" s="85" t="s">
        <v>7</v>
      </c>
      <c r="C38" s="83">
        <v>76680</v>
      </c>
      <c r="D38" s="83">
        <v>0</v>
      </c>
      <c r="E38" s="83">
        <v>38804</v>
      </c>
      <c r="F38" s="83">
        <v>0</v>
      </c>
      <c r="G38" s="83">
        <v>33643.47</v>
      </c>
      <c r="H38" s="83">
        <v>0</v>
      </c>
    </row>
    <row r="39" spans="1:8" x14ac:dyDescent="0.25">
      <c r="A39" s="77" t="s">
        <v>16</v>
      </c>
      <c r="B39" s="85" t="s">
        <v>17</v>
      </c>
      <c r="C39" s="83">
        <v>1000</v>
      </c>
      <c r="D39" s="83">
        <v>0</v>
      </c>
      <c r="E39" s="83">
        <v>520</v>
      </c>
      <c r="F39" s="83">
        <v>0</v>
      </c>
      <c r="G39" s="83">
        <v>188.95</v>
      </c>
      <c r="H39" s="83">
        <v>0</v>
      </c>
    </row>
    <row r="40" spans="1:8" ht="22.5" x14ac:dyDescent="0.25">
      <c r="A40" s="75" t="s">
        <v>335</v>
      </c>
      <c r="B40" s="86" t="s">
        <v>334</v>
      </c>
      <c r="C40" s="82">
        <v>778600</v>
      </c>
      <c r="D40" s="82">
        <v>0</v>
      </c>
      <c r="E40" s="82">
        <v>389784</v>
      </c>
      <c r="F40" s="82">
        <v>0</v>
      </c>
      <c r="G40" s="82">
        <v>338292.85</v>
      </c>
      <c r="H40" s="82">
        <v>0</v>
      </c>
    </row>
    <row r="41" spans="1:8" x14ac:dyDescent="0.25">
      <c r="A41" s="99"/>
      <c r="B41" s="100" t="s">
        <v>736</v>
      </c>
      <c r="C41" s="83">
        <v>23</v>
      </c>
      <c r="D41" s="83">
        <v>0</v>
      </c>
      <c r="E41" s="83">
        <v>23</v>
      </c>
      <c r="F41" s="83">
        <v>0</v>
      </c>
      <c r="G41" s="83">
        <v>23</v>
      </c>
      <c r="H41" s="83">
        <v>0</v>
      </c>
    </row>
    <row r="42" spans="1:8" x14ac:dyDescent="0.25">
      <c r="A42" s="77" t="s">
        <v>2</v>
      </c>
      <c r="B42" s="85" t="s">
        <v>3</v>
      </c>
      <c r="C42" s="83">
        <v>778600</v>
      </c>
      <c r="D42" s="83">
        <v>0</v>
      </c>
      <c r="E42" s="83">
        <v>389784</v>
      </c>
      <c r="F42" s="83">
        <v>0</v>
      </c>
      <c r="G42" s="83">
        <v>338292.85</v>
      </c>
      <c r="H42" s="83">
        <v>0</v>
      </c>
    </row>
    <row r="43" spans="1:8" x14ac:dyDescent="0.25">
      <c r="A43" s="77" t="s">
        <v>4</v>
      </c>
      <c r="B43" s="85" t="s">
        <v>5</v>
      </c>
      <c r="C43" s="83">
        <v>700920</v>
      </c>
      <c r="D43" s="83">
        <v>0</v>
      </c>
      <c r="E43" s="83">
        <v>350460</v>
      </c>
      <c r="F43" s="83">
        <v>0</v>
      </c>
      <c r="G43" s="83">
        <v>304460.43</v>
      </c>
      <c r="H43" s="83">
        <v>0</v>
      </c>
    </row>
    <row r="44" spans="1:8" x14ac:dyDescent="0.25">
      <c r="A44" s="77" t="s">
        <v>6</v>
      </c>
      <c r="B44" s="85" t="s">
        <v>7</v>
      </c>
      <c r="C44" s="83">
        <v>76680</v>
      </c>
      <c r="D44" s="83">
        <v>0</v>
      </c>
      <c r="E44" s="83">
        <v>38804</v>
      </c>
      <c r="F44" s="83">
        <v>0</v>
      </c>
      <c r="G44" s="83">
        <v>33643.47</v>
      </c>
      <c r="H44" s="83">
        <v>0</v>
      </c>
    </row>
    <row r="45" spans="1:8" x14ac:dyDescent="0.25">
      <c r="A45" s="77" t="s">
        <v>16</v>
      </c>
      <c r="B45" s="85" t="s">
        <v>17</v>
      </c>
      <c r="C45" s="83">
        <v>1000</v>
      </c>
      <c r="D45" s="83">
        <v>0</v>
      </c>
      <c r="E45" s="83">
        <v>520</v>
      </c>
      <c r="F45" s="83">
        <v>0</v>
      </c>
      <c r="G45" s="83">
        <v>188.95</v>
      </c>
      <c r="H45" s="83">
        <v>0</v>
      </c>
    </row>
    <row r="46" spans="1:8" ht="22.5" x14ac:dyDescent="0.25">
      <c r="A46" s="75" t="s">
        <v>333</v>
      </c>
      <c r="B46" s="86" t="s">
        <v>573</v>
      </c>
      <c r="C46" s="82">
        <v>4203230</v>
      </c>
      <c r="D46" s="82">
        <v>0</v>
      </c>
      <c r="E46" s="82">
        <v>2162320</v>
      </c>
      <c r="F46" s="82">
        <v>0</v>
      </c>
      <c r="G46" s="82">
        <v>1836374.98</v>
      </c>
      <c r="H46" s="82">
        <v>0</v>
      </c>
    </row>
    <row r="47" spans="1:8" x14ac:dyDescent="0.25">
      <c r="A47" s="99"/>
      <c r="B47" s="100" t="s">
        <v>736</v>
      </c>
      <c r="C47" s="83">
        <v>64</v>
      </c>
      <c r="D47" s="83">
        <v>0</v>
      </c>
      <c r="E47" s="83">
        <v>64</v>
      </c>
      <c r="F47" s="83">
        <v>0</v>
      </c>
      <c r="G47" s="83">
        <v>64</v>
      </c>
      <c r="H47" s="83">
        <v>0</v>
      </c>
    </row>
    <row r="48" spans="1:8" x14ac:dyDescent="0.25">
      <c r="A48" s="77" t="s">
        <v>2</v>
      </c>
      <c r="B48" s="85" t="s">
        <v>3</v>
      </c>
      <c r="C48" s="83">
        <v>3853230</v>
      </c>
      <c r="D48" s="83">
        <v>0</v>
      </c>
      <c r="E48" s="83">
        <v>1832320</v>
      </c>
      <c r="F48" s="83">
        <v>0</v>
      </c>
      <c r="G48" s="83">
        <v>1619780.58</v>
      </c>
      <c r="H48" s="83">
        <v>0</v>
      </c>
    </row>
    <row r="49" spans="1:8" x14ac:dyDescent="0.25">
      <c r="A49" s="77" t="s">
        <v>4</v>
      </c>
      <c r="B49" s="85" t="s">
        <v>5</v>
      </c>
      <c r="C49" s="83">
        <v>1933630</v>
      </c>
      <c r="D49" s="83">
        <v>0</v>
      </c>
      <c r="E49" s="83">
        <v>966840</v>
      </c>
      <c r="F49" s="83">
        <v>0</v>
      </c>
      <c r="G49" s="83">
        <v>860185.55</v>
      </c>
      <c r="H49" s="83">
        <v>0</v>
      </c>
    </row>
    <row r="50" spans="1:8" x14ac:dyDescent="0.25">
      <c r="A50" s="77" t="s">
        <v>6</v>
      </c>
      <c r="B50" s="85" t="s">
        <v>7</v>
      </c>
      <c r="C50" s="83">
        <v>1897600</v>
      </c>
      <c r="D50" s="83">
        <v>0</v>
      </c>
      <c r="E50" s="83">
        <v>853480</v>
      </c>
      <c r="F50" s="83">
        <v>0</v>
      </c>
      <c r="G50" s="83">
        <v>751681.69</v>
      </c>
      <c r="H50" s="83">
        <v>0</v>
      </c>
    </row>
    <row r="51" spans="1:8" x14ac:dyDescent="0.25">
      <c r="A51" s="77" t="s">
        <v>16</v>
      </c>
      <c r="B51" s="85" t="s">
        <v>17</v>
      </c>
      <c r="C51" s="83">
        <v>22000</v>
      </c>
      <c r="D51" s="83">
        <v>0</v>
      </c>
      <c r="E51" s="83">
        <v>12000</v>
      </c>
      <c r="F51" s="83">
        <v>0</v>
      </c>
      <c r="G51" s="83">
        <v>7913.34</v>
      </c>
      <c r="H51" s="83">
        <v>0</v>
      </c>
    </row>
    <row r="52" spans="1:8" x14ac:dyDescent="0.25">
      <c r="A52" s="77" t="s">
        <v>18</v>
      </c>
      <c r="B52" s="85" t="s">
        <v>19</v>
      </c>
      <c r="C52" s="83">
        <v>350000</v>
      </c>
      <c r="D52" s="83">
        <v>0</v>
      </c>
      <c r="E52" s="83">
        <v>330000</v>
      </c>
      <c r="F52" s="83">
        <v>0</v>
      </c>
      <c r="G52" s="83">
        <v>216594.4</v>
      </c>
      <c r="H52" s="83">
        <v>0</v>
      </c>
    </row>
    <row r="53" spans="1:8" ht="22.5" x14ac:dyDescent="0.25">
      <c r="A53" s="75" t="s">
        <v>332</v>
      </c>
      <c r="B53" s="86" t="s">
        <v>331</v>
      </c>
      <c r="C53" s="82">
        <v>4203230</v>
      </c>
      <c r="D53" s="82">
        <v>0</v>
      </c>
      <c r="E53" s="82">
        <v>2162320</v>
      </c>
      <c r="F53" s="82">
        <v>0</v>
      </c>
      <c r="G53" s="82">
        <v>1836374.98</v>
      </c>
      <c r="H53" s="82">
        <v>0</v>
      </c>
    </row>
    <row r="54" spans="1:8" x14ac:dyDescent="0.25">
      <c r="A54" s="99"/>
      <c r="B54" s="100" t="s">
        <v>736</v>
      </c>
      <c r="C54" s="83">
        <v>64</v>
      </c>
      <c r="D54" s="83">
        <v>0</v>
      </c>
      <c r="E54" s="83">
        <v>64</v>
      </c>
      <c r="F54" s="83">
        <v>0</v>
      </c>
      <c r="G54" s="83">
        <v>64</v>
      </c>
      <c r="H54" s="83">
        <v>0</v>
      </c>
    </row>
    <row r="55" spans="1:8" x14ac:dyDescent="0.25">
      <c r="A55" s="77" t="s">
        <v>2</v>
      </c>
      <c r="B55" s="85" t="s">
        <v>3</v>
      </c>
      <c r="C55" s="83">
        <v>3853230</v>
      </c>
      <c r="D55" s="83">
        <v>0</v>
      </c>
      <c r="E55" s="83">
        <v>1832320</v>
      </c>
      <c r="F55" s="83">
        <v>0</v>
      </c>
      <c r="G55" s="83">
        <v>1619780.58</v>
      </c>
      <c r="H55" s="83">
        <v>0</v>
      </c>
    </row>
    <row r="56" spans="1:8" x14ac:dyDescent="0.25">
      <c r="A56" s="77" t="s">
        <v>4</v>
      </c>
      <c r="B56" s="85" t="s">
        <v>5</v>
      </c>
      <c r="C56" s="83">
        <v>1933630</v>
      </c>
      <c r="D56" s="83">
        <v>0</v>
      </c>
      <c r="E56" s="83">
        <v>966840</v>
      </c>
      <c r="F56" s="83">
        <v>0</v>
      </c>
      <c r="G56" s="83">
        <v>860185.55</v>
      </c>
      <c r="H56" s="83">
        <v>0</v>
      </c>
    </row>
    <row r="57" spans="1:8" x14ac:dyDescent="0.25">
      <c r="A57" s="77" t="s">
        <v>6</v>
      </c>
      <c r="B57" s="85" t="s">
        <v>7</v>
      </c>
      <c r="C57" s="83">
        <v>1897600</v>
      </c>
      <c r="D57" s="83">
        <v>0</v>
      </c>
      <c r="E57" s="83">
        <v>853480</v>
      </c>
      <c r="F57" s="83">
        <v>0</v>
      </c>
      <c r="G57" s="83">
        <v>751681.69</v>
      </c>
      <c r="H57" s="83">
        <v>0</v>
      </c>
    </row>
    <row r="58" spans="1:8" x14ac:dyDescent="0.25">
      <c r="A58" s="77" t="s">
        <v>16</v>
      </c>
      <c r="B58" s="85" t="s">
        <v>17</v>
      </c>
      <c r="C58" s="83">
        <v>22000</v>
      </c>
      <c r="D58" s="83">
        <v>0</v>
      </c>
      <c r="E58" s="83">
        <v>12000</v>
      </c>
      <c r="F58" s="83">
        <v>0</v>
      </c>
      <c r="G58" s="83">
        <v>7913.34</v>
      </c>
      <c r="H58" s="83">
        <v>0</v>
      </c>
    </row>
    <row r="59" spans="1:8" x14ac:dyDescent="0.25">
      <c r="A59" s="77" t="s">
        <v>18</v>
      </c>
      <c r="B59" s="85" t="s">
        <v>19</v>
      </c>
      <c r="C59" s="83">
        <v>350000</v>
      </c>
      <c r="D59" s="83">
        <v>0</v>
      </c>
      <c r="E59" s="83">
        <v>330000</v>
      </c>
      <c r="F59" s="83">
        <v>0</v>
      </c>
      <c r="G59" s="83">
        <v>216594.4</v>
      </c>
      <c r="H59" s="83">
        <v>0</v>
      </c>
    </row>
    <row r="60" spans="1:8" ht="22.5" x14ac:dyDescent="0.25">
      <c r="A60" s="75" t="s">
        <v>310</v>
      </c>
      <c r="B60" s="86" t="s">
        <v>308</v>
      </c>
      <c r="C60" s="82">
        <v>116557224</v>
      </c>
      <c r="D60" s="82">
        <v>0</v>
      </c>
      <c r="E60" s="82">
        <v>35136940</v>
      </c>
      <c r="F60" s="82">
        <v>0</v>
      </c>
      <c r="G60" s="82">
        <v>26792848.370000001</v>
      </c>
      <c r="H60" s="82">
        <v>0</v>
      </c>
    </row>
    <row r="61" spans="1:8" x14ac:dyDescent="0.25">
      <c r="A61" s="99"/>
      <c r="B61" s="100" t="s">
        <v>736</v>
      </c>
      <c r="C61" s="83">
        <v>279</v>
      </c>
      <c r="D61" s="83">
        <v>0</v>
      </c>
      <c r="E61" s="83">
        <v>279</v>
      </c>
      <c r="F61" s="83">
        <v>0</v>
      </c>
      <c r="G61" s="83">
        <v>279</v>
      </c>
      <c r="H61" s="83">
        <v>0</v>
      </c>
    </row>
    <row r="62" spans="1:8" x14ac:dyDescent="0.25">
      <c r="A62" s="77" t="s">
        <v>2</v>
      </c>
      <c r="B62" s="85" t="s">
        <v>3</v>
      </c>
      <c r="C62" s="83">
        <v>33973651</v>
      </c>
      <c r="D62" s="83">
        <v>0</v>
      </c>
      <c r="E62" s="83">
        <v>16881467</v>
      </c>
      <c r="F62" s="83">
        <v>0</v>
      </c>
      <c r="G62" s="83">
        <v>14321170.01</v>
      </c>
      <c r="H62" s="83">
        <v>0</v>
      </c>
    </row>
    <row r="63" spans="1:8" x14ac:dyDescent="0.25">
      <c r="A63" s="77" t="s">
        <v>4</v>
      </c>
      <c r="B63" s="85" t="s">
        <v>5</v>
      </c>
      <c r="C63" s="83">
        <v>6324369</v>
      </c>
      <c r="D63" s="83">
        <v>0</v>
      </c>
      <c r="E63" s="83">
        <v>3084230</v>
      </c>
      <c r="F63" s="83">
        <v>0</v>
      </c>
      <c r="G63" s="83">
        <v>2781241.54</v>
      </c>
      <c r="H63" s="83">
        <v>0</v>
      </c>
    </row>
    <row r="64" spans="1:8" x14ac:dyDescent="0.25">
      <c r="A64" s="77" t="s">
        <v>6</v>
      </c>
      <c r="B64" s="85" t="s">
        <v>7</v>
      </c>
      <c r="C64" s="83">
        <v>25046852</v>
      </c>
      <c r="D64" s="83">
        <v>0</v>
      </c>
      <c r="E64" s="83">
        <v>11757695</v>
      </c>
      <c r="F64" s="83">
        <v>0</v>
      </c>
      <c r="G64" s="83">
        <v>10116346.560000001</v>
      </c>
      <c r="H64" s="83">
        <v>0</v>
      </c>
    </row>
    <row r="65" spans="1:8" x14ac:dyDescent="0.25">
      <c r="A65" s="77" t="s">
        <v>10</v>
      </c>
      <c r="B65" s="85" t="s">
        <v>11</v>
      </c>
      <c r="C65" s="83">
        <v>458900</v>
      </c>
      <c r="D65" s="83">
        <v>0</v>
      </c>
      <c r="E65" s="83">
        <v>236620</v>
      </c>
      <c r="F65" s="83">
        <v>0</v>
      </c>
      <c r="G65" s="83">
        <v>190202.21</v>
      </c>
      <c r="H65" s="83">
        <v>0</v>
      </c>
    </row>
    <row r="66" spans="1:8" x14ac:dyDescent="0.25">
      <c r="A66" s="77" t="s">
        <v>12</v>
      </c>
      <c r="B66" s="85" t="s">
        <v>13</v>
      </c>
      <c r="C66" s="83">
        <v>8500</v>
      </c>
      <c r="D66" s="83">
        <v>0</v>
      </c>
      <c r="E66" s="83">
        <v>2500</v>
      </c>
      <c r="F66" s="83">
        <v>0</v>
      </c>
      <c r="G66" s="83">
        <v>2088.6799999999998</v>
      </c>
      <c r="H66" s="83">
        <v>0</v>
      </c>
    </row>
    <row r="67" spans="1:8" x14ac:dyDescent="0.25">
      <c r="A67" s="77" t="s">
        <v>14</v>
      </c>
      <c r="B67" s="85" t="s">
        <v>15</v>
      </c>
      <c r="C67" s="83">
        <v>39230</v>
      </c>
      <c r="D67" s="83">
        <v>0</v>
      </c>
      <c r="E67" s="83">
        <v>39230</v>
      </c>
      <c r="F67" s="83">
        <v>0</v>
      </c>
      <c r="G67" s="83">
        <v>39178.61</v>
      </c>
      <c r="H67" s="83">
        <v>0</v>
      </c>
    </row>
    <row r="68" spans="1:8" x14ac:dyDescent="0.25">
      <c r="A68" s="77" t="s">
        <v>16</v>
      </c>
      <c r="B68" s="85" t="s">
        <v>17</v>
      </c>
      <c r="C68" s="83">
        <v>2095800</v>
      </c>
      <c r="D68" s="83">
        <v>0</v>
      </c>
      <c r="E68" s="83">
        <v>1761192</v>
      </c>
      <c r="F68" s="83">
        <v>0</v>
      </c>
      <c r="G68" s="83">
        <v>1192112.4099999999</v>
      </c>
      <c r="H68" s="83">
        <v>0</v>
      </c>
    </row>
    <row r="69" spans="1:8" x14ac:dyDescent="0.25">
      <c r="A69" s="77" t="s">
        <v>18</v>
      </c>
      <c r="B69" s="85" t="s">
        <v>19</v>
      </c>
      <c r="C69" s="83">
        <v>82583573</v>
      </c>
      <c r="D69" s="83">
        <v>0</v>
      </c>
      <c r="E69" s="83">
        <v>18255473</v>
      </c>
      <c r="F69" s="83">
        <v>0</v>
      </c>
      <c r="G69" s="83">
        <v>12471678.359999999</v>
      </c>
      <c r="H69" s="83">
        <v>0</v>
      </c>
    </row>
    <row r="70" spans="1:8" ht="22.5" x14ac:dyDescent="0.25">
      <c r="A70" s="75" t="s">
        <v>309</v>
      </c>
      <c r="B70" s="86" t="s">
        <v>308</v>
      </c>
      <c r="C70" s="82">
        <v>33576268</v>
      </c>
      <c r="D70" s="82">
        <v>0</v>
      </c>
      <c r="E70" s="82">
        <v>10670485</v>
      </c>
      <c r="F70" s="82">
        <v>0</v>
      </c>
      <c r="G70" s="82">
        <v>6650458.3600000003</v>
      </c>
      <c r="H70" s="82">
        <v>0</v>
      </c>
    </row>
    <row r="71" spans="1:8" x14ac:dyDescent="0.25">
      <c r="A71" s="99"/>
      <c r="B71" s="100" t="s">
        <v>736</v>
      </c>
      <c r="C71" s="83">
        <v>86</v>
      </c>
      <c r="D71" s="83">
        <v>0</v>
      </c>
      <c r="E71" s="83">
        <v>86</v>
      </c>
      <c r="F71" s="83">
        <v>0</v>
      </c>
      <c r="G71" s="83">
        <v>86</v>
      </c>
      <c r="H71" s="83">
        <v>0</v>
      </c>
    </row>
    <row r="72" spans="1:8" x14ac:dyDescent="0.25">
      <c r="A72" s="77" t="s">
        <v>2</v>
      </c>
      <c r="B72" s="85" t="s">
        <v>3</v>
      </c>
      <c r="C72" s="83">
        <v>3822954</v>
      </c>
      <c r="D72" s="83">
        <v>0</v>
      </c>
      <c r="E72" s="83">
        <v>1833427</v>
      </c>
      <c r="F72" s="83">
        <v>0</v>
      </c>
      <c r="G72" s="83">
        <v>1564299.15</v>
      </c>
      <c r="H72" s="83">
        <v>0</v>
      </c>
    </row>
    <row r="73" spans="1:8" x14ac:dyDescent="0.25">
      <c r="A73" s="77" t="s">
        <v>4</v>
      </c>
      <c r="B73" s="85" t="s">
        <v>5</v>
      </c>
      <c r="C73" s="83">
        <v>2329328</v>
      </c>
      <c r="D73" s="83">
        <v>0</v>
      </c>
      <c r="E73" s="83">
        <v>1155828</v>
      </c>
      <c r="F73" s="83">
        <v>0</v>
      </c>
      <c r="G73" s="83">
        <v>1026844.26</v>
      </c>
      <c r="H73" s="83">
        <v>0</v>
      </c>
    </row>
    <row r="74" spans="1:8" x14ac:dyDescent="0.25">
      <c r="A74" s="77" t="s">
        <v>6</v>
      </c>
      <c r="B74" s="85" t="s">
        <v>7</v>
      </c>
      <c r="C74" s="83">
        <v>1440343</v>
      </c>
      <c r="D74" s="83">
        <v>0</v>
      </c>
      <c r="E74" s="83">
        <v>634316</v>
      </c>
      <c r="F74" s="83">
        <v>0</v>
      </c>
      <c r="G74" s="83">
        <v>499242.38</v>
      </c>
      <c r="H74" s="83">
        <v>0</v>
      </c>
    </row>
    <row r="75" spans="1:8" x14ac:dyDescent="0.25">
      <c r="A75" s="77" t="s">
        <v>14</v>
      </c>
      <c r="B75" s="85" t="s">
        <v>15</v>
      </c>
      <c r="C75" s="83">
        <v>18283</v>
      </c>
      <c r="D75" s="83">
        <v>0</v>
      </c>
      <c r="E75" s="83">
        <v>18283</v>
      </c>
      <c r="F75" s="83">
        <v>0</v>
      </c>
      <c r="G75" s="83">
        <v>18281.27</v>
      </c>
      <c r="H75" s="83">
        <v>0</v>
      </c>
    </row>
    <row r="76" spans="1:8" x14ac:dyDescent="0.25">
      <c r="A76" s="77" t="s">
        <v>16</v>
      </c>
      <c r="B76" s="85" t="s">
        <v>17</v>
      </c>
      <c r="C76" s="83">
        <v>35000</v>
      </c>
      <c r="D76" s="83">
        <v>0</v>
      </c>
      <c r="E76" s="83">
        <v>25000</v>
      </c>
      <c r="F76" s="83">
        <v>0</v>
      </c>
      <c r="G76" s="83">
        <v>19931.240000000002</v>
      </c>
      <c r="H76" s="83">
        <v>0</v>
      </c>
    </row>
    <row r="77" spans="1:8" x14ac:dyDescent="0.25">
      <c r="A77" s="77" t="s">
        <v>18</v>
      </c>
      <c r="B77" s="85" t="s">
        <v>19</v>
      </c>
      <c r="C77" s="83">
        <v>29753314</v>
      </c>
      <c r="D77" s="83">
        <v>0</v>
      </c>
      <c r="E77" s="83">
        <v>8837058</v>
      </c>
      <c r="F77" s="83">
        <v>0</v>
      </c>
      <c r="G77" s="83">
        <v>5086159.21</v>
      </c>
      <c r="H77" s="83">
        <v>0</v>
      </c>
    </row>
    <row r="78" spans="1:8" ht="33.75" x14ac:dyDescent="0.25">
      <c r="A78" s="75" t="s">
        <v>307</v>
      </c>
      <c r="B78" s="86" t="s">
        <v>306</v>
      </c>
      <c r="C78" s="82">
        <v>3495454</v>
      </c>
      <c r="D78" s="82">
        <v>0</v>
      </c>
      <c r="E78" s="82">
        <v>1817100</v>
      </c>
      <c r="F78" s="82">
        <v>0</v>
      </c>
      <c r="G78" s="82">
        <v>1561869.29</v>
      </c>
      <c r="H78" s="82">
        <v>0</v>
      </c>
    </row>
    <row r="79" spans="1:8" x14ac:dyDescent="0.25">
      <c r="A79" s="99"/>
      <c r="B79" s="100" t="s">
        <v>736</v>
      </c>
      <c r="C79" s="83">
        <v>86</v>
      </c>
      <c r="D79" s="83">
        <v>0</v>
      </c>
      <c r="E79" s="83">
        <v>86</v>
      </c>
      <c r="F79" s="83">
        <v>0</v>
      </c>
      <c r="G79" s="83">
        <v>86</v>
      </c>
      <c r="H79" s="83">
        <v>0</v>
      </c>
    </row>
    <row r="80" spans="1:8" x14ac:dyDescent="0.25">
      <c r="A80" s="77" t="s">
        <v>2</v>
      </c>
      <c r="B80" s="85" t="s">
        <v>3</v>
      </c>
      <c r="C80" s="83">
        <v>3303954</v>
      </c>
      <c r="D80" s="83">
        <v>0</v>
      </c>
      <c r="E80" s="83">
        <v>1625600</v>
      </c>
      <c r="F80" s="83">
        <v>0</v>
      </c>
      <c r="G80" s="83">
        <v>1439054.29</v>
      </c>
      <c r="H80" s="83">
        <v>0</v>
      </c>
    </row>
    <row r="81" spans="1:8" x14ac:dyDescent="0.25">
      <c r="A81" s="77" t="s">
        <v>4</v>
      </c>
      <c r="B81" s="85" t="s">
        <v>5</v>
      </c>
      <c r="C81" s="83">
        <v>2329328</v>
      </c>
      <c r="D81" s="83">
        <v>0</v>
      </c>
      <c r="E81" s="83">
        <v>1155828</v>
      </c>
      <c r="F81" s="83">
        <v>0</v>
      </c>
      <c r="G81" s="83">
        <v>1026844.26</v>
      </c>
      <c r="H81" s="83">
        <v>0</v>
      </c>
    </row>
    <row r="82" spans="1:8" x14ac:dyDescent="0.25">
      <c r="A82" s="77" t="s">
        <v>6</v>
      </c>
      <c r="B82" s="85" t="s">
        <v>7</v>
      </c>
      <c r="C82" s="83">
        <v>921343</v>
      </c>
      <c r="D82" s="83">
        <v>0</v>
      </c>
      <c r="E82" s="83">
        <v>426489</v>
      </c>
      <c r="F82" s="83">
        <v>0</v>
      </c>
      <c r="G82" s="83">
        <v>373997.52</v>
      </c>
      <c r="H82" s="83">
        <v>0</v>
      </c>
    </row>
    <row r="83" spans="1:8" x14ac:dyDescent="0.25">
      <c r="A83" s="77" t="s">
        <v>14</v>
      </c>
      <c r="B83" s="85" t="s">
        <v>15</v>
      </c>
      <c r="C83" s="83">
        <v>18283</v>
      </c>
      <c r="D83" s="83">
        <v>0</v>
      </c>
      <c r="E83" s="83">
        <v>18283</v>
      </c>
      <c r="F83" s="83">
        <v>0</v>
      </c>
      <c r="G83" s="83">
        <v>18281.27</v>
      </c>
      <c r="H83" s="83">
        <v>0</v>
      </c>
    </row>
    <row r="84" spans="1:8" x14ac:dyDescent="0.25">
      <c r="A84" s="77" t="s">
        <v>16</v>
      </c>
      <c r="B84" s="85" t="s">
        <v>17</v>
      </c>
      <c r="C84" s="83">
        <v>35000</v>
      </c>
      <c r="D84" s="83">
        <v>0</v>
      </c>
      <c r="E84" s="83">
        <v>25000</v>
      </c>
      <c r="F84" s="83">
        <v>0</v>
      </c>
      <c r="G84" s="83">
        <v>19931.240000000002</v>
      </c>
      <c r="H84" s="83">
        <v>0</v>
      </c>
    </row>
    <row r="85" spans="1:8" x14ac:dyDescent="0.25">
      <c r="A85" s="77" t="s">
        <v>18</v>
      </c>
      <c r="B85" s="85" t="s">
        <v>19</v>
      </c>
      <c r="C85" s="83">
        <v>191500</v>
      </c>
      <c r="D85" s="83">
        <v>0</v>
      </c>
      <c r="E85" s="83">
        <v>191500</v>
      </c>
      <c r="F85" s="83">
        <v>0</v>
      </c>
      <c r="G85" s="83">
        <v>122815</v>
      </c>
      <c r="H85" s="83">
        <v>0</v>
      </c>
    </row>
    <row r="86" spans="1:8" ht="22.5" x14ac:dyDescent="0.25">
      <c r="A86" s="75" t="s">
        <v>305</v>
      </c>
      <c r="B86" s="86" t="s">
        <v>304</v>
      </c>
      <c r="C86" s="82">
        <v>233000</v>
      </c>
      <c r="D86" s="82">
        <v>0</v>
      </c>
      <c r="E86" s="82">
        <v>111452</v>
      </c>
      <c r="F86" s="82">
        <v>0</v>
      </c>
      <c r="G86" s="82">
        <v>85937.35</v>
      </c>
      <c r="H86" s="82">
        <v>0</v>
      </c>
    </row>
    <row r="87" spans="1:8" x14ac:dyDescent="0.25">
      <c r="A87" s="77" t="s">
        <v>2</v>
      </c>
      <c r="B87" s="85" t="s">
        <v>3</v>
      </c>
      <c r="C87" s="83">
        <v>233000</v>
      </c>
      <c r="D87" s="83">
        <v>0</v>
      </c>
      <c r="E87" s="83">
        <v>111452</v>
      </c>
      <c r="F87" s="83">
        <v>0</v>
      </c>
      <c r="G87" s="83">
        <v>85937.35</v>
      </c>
      <c r="H87" s="83">
        <v>0</v>
      </c>
    </row>
    <row r="88" spans="1:8" x14ac:dyDescent="0.25">
      <c r="A88" s="77" t="s">
        <v>6</v>
      </c>
      <c r="B88" s="85" t="s">
        <v>7</v>
      </c>
      <c r="C88" s="83">
        <v>233000</v>
      </c>
      <c r="D88" s="83">
        <v>0</v>
      </c>
      <c r="E88" s="83">
        <v>111452</v>
      </c>
      <c r="F88" s="83">
        <v>0</v>
      </c>
      <c r="G88" s="83">
        <v>85937.35</v>
      </c>
      <c r="H88" s="83">
        <v>0</v>
      </c>
    </row>
    <row r="89" spans="1:8" ht="45" x14ac:dyDescent="0.25">
      <c r="A89" s="75" t="s">
        <v>303</v>
      </c>
      <c r="B89" s="86" t="s">
        <v>302</v>
      </c>
      <c r="C89" s="82">
        <v>142300</v>
      </c>
      <c r="D89" s="82">
        <v>0</v>
      </c>
      <c r="E89" s="82">
        <v>71150</v>
      </c>
      <c r="F89" s="82">
        <v>0</v>
      </c>
      <c r="G89" s="82">
        <v>67135.75</v>
      </c>
      <c r="H89" s="82">
        <v>0</v>
      </c>
    </row>
    <row r="90" spans="1:8" x14ac:dyDescent="0.25">
      <c r="A90" s="77" t="s">
        <v>2</v>
      </c>
      <c r="B90" s="85" t="s">
        <v>3</v>
      </c>
      <c r="C90" s="83">
        <v>142300</v>
      </c>
      <c r="D90" s="83">
        <v>0</v>
      </c>
      <c r="E90" s="83">
        <v>71150</v>
      </c>
      <c r="F90" s="83">
        <v>0</v>
      </c>
      <c r="G90" s="83">
        <v>67135.75</v>
      </c>
      <c r="H90" s="83">
        <v>0</v>
      </c>
    </row>
    <row r="91" spans="1:8" x14ac:dyDescent="0.25">
      <c r="A91" s="77" t="s">
        <v>6</v>
      </c>
      <c r="B91" s="85" t="s">
        <v>7</v>
      </c>
      <c r="C91" s="83">
        <v>142300</v>
      </c>
      <c r="D91" s="83">
        <v>0</v>
      </c>
      <c r="E91" s="83">
        <v>71150</v>
      </c>
      <c r="F91" s="83">
        <v>0</v>
      </c>
      <c r="G91" s="83">
        <v>67135.75</v>
      </c>
      <c r="H91" s="83">
        <v>0</v>
      </c>
    </row>
    <row r="92" spans="1:8" ht="22.5" x14ac:dyDescent="0.25">
      <c r="A92" s="75" t="s">
        <v>301</v>
      </c>
      <c r="B92" s="86" t="s">
        <v>300</v>
      </c>
      <c r="C92" s="82">
        <v>90700</v>
      </c>
      <c r="D92" s="82">
        <v>0</v>
      </c>
      <c r="E92" s="82">
        <v>40302</v>
      </c>
      <c r="F92" s="82">
        <v>0</v>
      </c>
      <c r="G92" s="82">
        <v>18801.599999999999</v>
      </c>
      <c r="H92" s="82">
        <v>0</v>
      </c>
    </row>
    <row r="93" spans="1:8" x14ac:dyDescent="0.25">
      <c r="A93" s="77" t="s">
        <v>2</v>
      </c>
      <c r="B93" s="85" t="s">
        <v>3</v>
      </c>
      <c r="C93" s="83">
        <v>90700</v>
      </c>
      <c r="D93" s="83">
        <v>0</v>
      </c>
      <c r="E93" s="83">
        <v>40302</v>
      </c>
      <c r="F93" s="83">
        <v>0</v>
      </c>
      <c r="G93" s="83">
        <v>18801.599999999999</v>
      </c>
      <c r="H93" s="83">
        <v>0</v>
      </c>
    </row>
    <row r="94" spans="1:8" x14ac:dyDescent="0.25">
      <c r="A94" s="77" t="s">
        <v>6</v>
      </c>
      <c r="B94" s="85" t="s">
        <v>7</v>
      </c>
      <c r="C94" s="83">
        <v>90700</v>
      </c>
      <c r="D94" s="83">
        <v>0</v>
      </c>
      <c r="E94" s="83">
        <v>40302</v>
      </c>
      <c r="F94" s="83">
        <v>0</v>
      </c>
      <c r="G94" s="83">
        <v>18801.599999999999</v>
      </c>
      <c r="H94" s="83">
        <v>0</v>
      </c>
    </row>
    <row r="95" spans="1:8" ht="22.5" x14ac:dyDescent="0.25">
      <c r="A95" s="75" t="s">
        <v>299</v>
      </c>
      <c r="B95" s="86" t="s">
        <v>298</v>
      </c>
      <c r="C95" s="82">
        <v>4491814</v>
      </c>
      <c r="D95" s="82">
        <v>0</v>
      </c>
      <c r="E95" s="82">
        <v>1658375</v>
      </c>
      <c r="F95" s="82">
        <v>0</v>
      </c>
      <c r="G95" s="82">
        <v>598729.87</v>
      </c>
      <c r="H95" s="82">
        <v>0</v>
      </c>
    </row>
    <row r="96" spans="1:8" x14ac:dyDescent="0.25">
      <c r="A96" s="77" t="s">
        <v>2</v>
      </c>
      <c r="B96" s="85" t="s">
        <v>3</v>
      </c>
      <c r="C96" s="83">
        <v>286000</v>
      </c>
      <c r="D96" s="83">
        <v>0</v>
      </c>
      <c r="E96" s="83">
        <v>96375</v>
      </c>
      <c r="F96" s="83">
        <v>0</v>
      </c>
      <c r="G96" s="83">
        <v>39307.51</v>
      </c>
      <c r="H96" s="83">
        <v>0</v>
      </c>
    </row>
    <row r="97" spans="1:8" x14ac:dyDescent="0.25">
      <c r="A97" s="77" t="s">
        <v>6</v>
      </c>
      <c r="B97" s="85" t="s">
        <v>7</v>
      </c>
      <c r="C97" s="83">
        <v>286000</v>
      </c>
      <c r="D97" s="83">
        <v>0</v>
      </c>
      <c r="E97" s="83">
        <v>96375</v>
      </c>
      <c r="F97" s="83">
        <v>0</v>
      </c>
      <c r="G97" s="83">
        <v>39307.51</v>
      </c>
      <c r="H97" s="83">
        <v>0</v>
      </c>
    </row>
    <row r="98" spans="1:8" x14ac:dyDescent="0.25">
      <c r="A98" s="77" t="s">
        <v>18</v>
      </c>
      <c r="B98" s="85" t="s">
        <v>19</v>
      </c>
      <c r="C98" s="83">
        <v>4205814</v>
      </c>
      <c r="D98" s="83">
        <v>0</v>
      </c>
      <c r="E98" s="83">
        <v>1562000</v>
      </c>
      <c r="F98" s="83">
        <v>0</v>
      </c>
      <c r="G98" s="83">
        <v>559422.36</v>
      </c>
      <c r="H98" s="83">
        <v>0</v>
      </c>
    </row>
    <row r="99" spans="1:8" ht="33.75" x14ac:dyDescent="0.25">
      <c r="A99" s="75" t="s">
        <v>297</v>
      </c>
      <c r="B99" s="86" t="s">
        <v>489</v>
      </c>
      <c r="C99" s="82">
        <v>280000</v>
      </c>
      <c r="D99" s="82">
        <v>0</v>
      </c>
      <c r="E99" s="82">
        <v>90375</v>
      </c>
      <c r="F99" s="82">
        <v>0</v>
      </c>
      <c r="G99" s="82">
        <v>37943.870000000003</v>
      </c>
      <c r="H99" s="82">
        <v>0</v>
      </c>
    </row>
    <row r="100" spans="1:8" x14ac:dyDescent="0.25">
      <c r="A100" s="77" t="s">
        <v>2</v>
      </c>
      <c r="B100" s="85" t="s">
        <v>3</v>
      </c>
      <c r="C100" s="83">
        <v>280000</v>
      </c>
      <c r="D100" s="83">
        <v>0</v>
      </c>
      <c r="E100" s="83">
        <v>90375</v>
      </c>
      <c r="F100" s="83">
        <v>0</v>
      </c>
      <c r="G100" s="83">
        <v>37943.870000000003</v>
      </c>
      <c r="H100" s="83">
        <v>0</v>
      </c>
    </row>
    <row r="101" spans="1:8" x14ac:dyDescent="0.25">
      <c r="A101" s="77" t="s">
        <v>6</v>
      </c>
      <c r="B101" s="85" t="s">
        <v>7</v>
      </c>
      <c r="C101" s="83">
        <v>280000</v>
      </c>
      <c r="D101" s="83">
        <v>0</v>
      </c>
      <c r="E101" s="83">
        <v>90375</v>
      </c>
      <c r="F101" s="83">
        <v>0</v>
      </c>
      <c r="G101" s="83">
        <v>37943.870000000003</v>
      </c>
      <c r="H101" s="83">
        <v>0</v>
      </c>
    </row>
    <row r="102" spans="1:8" ht="33.75" x14ac:dyDescent="0.25">
      <c r="A102" s="75" t="s">
        <v>574</v>
      </c>
      <c r="B102" s="86" t="s">
        <v>575</v>
      </c>
      <c r="C102" s="82">
        <v>950000</v>
      </c>
      <c r="D102" s="82">
        <v>0</v>
      </c>
      <c r="E102" s="82">
        <v>300000</v>
      </c>
      <c r="F102" s="82">
        <v>0</v>
      </c>
      <c r="G102" s="82">
        <v>169566</v>
      </c>
      <c r="H102" s="82">
        <v>0</v>
      </c>
    </row>
    <row r="103" spans="1:8" x14ac:dyDescent="0.25">
      <c r="A103" s="77" t="s">
        <v>18</v>
      </c>
      <c r="B103" s="85" t="s">
        <v>19</v>
      </c>
      <c r="C103" s="83">
        <v>950000</v>
      </c>
      <c r="D103" s="83">
        <v>0</v>
      </c>
      <c r="E103" s="83">
        <v>300000</v>
      </c>
      <c r="F103" s="83">
        <v>0</v>
      </c>
      <c r="G103" s="83">
        <v>169566</v>
      </c>
      <c r="H103" s="83">
        <v>0</v>
      </c>
    </row>
    <row r="104" spans="1:8" ht="22.5" x14ac:dyDescent="0.25">
      <c r="A104" s="75" t="s">
        <v>391</v>
      </c>
      <c r="B104" s="86" t="s">
        <v>392</v>
      </c>
      <c r="C104" s="82">
        <v>3261814</v>
      </c>
      <c r="D104" s="82">
        <v>0</v>
      </c>
      <c r="E104" s="82">
        <v>1268000</v>
      </c>
      <c r="F104" s="82">
        <v>0</v>
      </c>
      <c r="G104" s="82">
        <v>391220</v>
      </c>
      <c r="H104" s="82">
        <v>0</v>
      </c>
    </row>
    <row r="105" spans="1:8" x14ac:dyDescent="0.25">
      <c r="A105" s="77" t="s">
        <v>2</v>
      </c>
      <c r="B105" s="85" t="s">
        <v>3</v>
      </c>
      <c r="C105" s="83">
        <v>6000</v>
      </c>
      <c r="D105" s="83">
        <v>0</v>
      </c>
      <c r="E105" s="83">
        <v>6000</v>
      </c>
      <c r="F105" s="83">
        <v>0</v>
      </c>
      <c r="G105" s="83">
        <v>1363.64</v>
      </c>
      <c r="H105" s="83">
        <v>0</v>
      </c>
    </row>
    <row r="106" spans="1:8" x14ac:dyDescent="0.25">
      <c r="A106" s="77" t="s">
        <v>6</v>
      </c>
      <c r="B106" s="85" t="s">
        <v>7</v>
      </c>
      <c r="C106" s="83">
        <v>6000</v>
      </c>
      <c r="D106" s="83">
        <v>0</v>
      </c>
      <c r="E106" s="83">
        <v>6000</v>
      </c>
      <c r="F106" s="83">
        <v>0</v>
      </c>
      <c r="G106" s="83">
        <v>1363.64</v>
      </c>
      <c r="H106" s="83">
        <v>0</v>
      </c>
    </row>
    <row r="107" spans="1:8" x14ac:dyDescent="0.25">
      <c r="A107" s="77" t="s">
        <v>18</v>
      </c>
      <c r="B107" s="85" t="s">
        <v>19</v>
      </c>
      <c r="C107" s="83">
        <v>3255814</v>
      </c>
      <c r="D107" s="83">
        <v>0</v>
      </c>
      <c r="E107" s="83">
        <v>1262000</v>
      </c>
      <c r="F107" s="83">
        <v>0</v>
      </c>
      <c r="G107" s="83">
        <v>389856.36</v>
      </c>
      <c r="H107" s="83">
        <v>0</v>
      </c>
    </row>
    <row r="108" spans="1:8" ht="45" x14ac:dyDescent="0.25">
      <c r="A108" s="75" t="s">
        <v>467</v>
      </c>
      <c r="B108" s="86" t="s">
        <v>468</v>
      </c>
      <c r="C108" s="82">
        <v>19356000</v>
      </c>
      <c r="D108" s="82">
        <v>0</v>
      </c>
      <c r="E108" s="82">
        <v>6083558</v>
      </c>
      <c r="F108" s="82">
        <v>0</v>
      </c>
      <c r="G108" s="82">
        <v>4403921.8499999996</v>
      </c>
      <c r="H108" s="82">
        <v>0</v>
      </c>
    </row>
    <row r="109" spans="1:8" x14ac:dyDescent="0.25">
      <c r="A109" s="77" t="s">
        <v>18</v>
      </c>
      <c r="B109" s="85" t="s">
        <v>19</v>
      </c>
      <c r="C109" s="83">
        <v>19356000</v>
      </c>
      <c r="D109" s="83">
        <v>0</v>
      </c>
      <c r="E109" s="83">
        <v>6083558</v>
      </c>
      <c r="F109" s="83">
        <v>0</v>
      </c>
      <c r="G109" s="83">
        <v>4403921.8499999996</v>
      </c>
      <c r="H109" s="83">
        <v>0</v>
      </c>
    </row>
    <row r="110" spans="1:8" ht="33.75" x14ac:dyDescent="0.25">
      <c r="A110" s="75" t="s">
        <v>296</v>
      </c>
      <c r="B110" s="86" t="s">
        <v>295</v>
      </c>
      <c r="C110" s="82">
        <v>6000000</v>
      </c>
      <c r="D110" s="82">
        <v>0</v>
      </c>
      <c r="E110" s="82">
        <v>1000000</v>
      </c>
      <c r="F110" s="82">
        <v>0</v>
      </c>
      <c r="G110" s="82">
        <v>0</v>
      </c>
      <c r="H110" s="82">
        <v>0</v>
      </c>
    </row>
    <row r="111" spans="1:8" x14ac:dyDescent="0.25">
      <c r="A111" s="77" t="s">
        <v>18</v>
      </c>
      <c r="B111" s="85" t="s">
        <v>19</v>
      </c>
      <c r="C111" s="83">
        <v>6000000</v>
      </c>
      <c r="D111" s="83">
        <v>0</v>
      </c>
      <c r="E111" s="83">
        <v>1000000</v>
      </c>
      <c r="F111" s="83">
        <v>0</v>
      </c>
      <c r="G111" s="83">
        <v>0</v>
      </c>
      <c r="H111" s="83">
        <v>0</v>
      </c>
    </row>
    <row r="112" spans="1:8" ht="22.5" x14ac:dyDescent="0.25">
      <c r="A112" s="75" t="s">
        <v>386</v>
      </c>
      <c r="B112" s="86" t="s">
        <v>387</v>
      </c>
      <c r="C112" s="82">
        <v>6000000</v>
      </c>
      <c r="D112" s="82">
        <v>0</v>
      </c>
      <c r="E112" s="82">
        <v>1000000</v>
      </c>
      <c r="F112" s="82">
        <v>0</v>
      </c>
      <c r="G112" s="82">
        <v>0</v>
      </c>
      <c r="H112" s="82">
        <v>0</v>
      </c>
    </row>
    <row r="113" spans="1:8" x14ac:dyDescent="0.25">
      <c r="A113" s="77" t="s">
        <v>18</v>
      </c>
      <c r="B113" s="85" t="s">
        <v>19</v>
      </c>
      <c r="C113" s="83">
        <v>6000000</v>
      </c>
      <c r="D113" s="83">
        <v>0</v>
      </c>
      <c r="E113" s="83">
        <v>1000000</v>
      </c>
      <c r="F113" s="83">
        <v>0</v>
      </c>
      <c r="G113" s="83">
        <v>0</v>
      </c>
      <c r="H113" s="83">
        <v>0</v>
      </c>
    </row>
    <row r="114" spans="1:8" x14ac:dyDescent="0.25">
      <c r="A114" s="75" t="s">
        <v>294</v>
      </c>
      <c r="B114" s="86" t="s">
        <v>293</v>
      </c>
      <c r="C114" s="82">
        <v>240570</v>
      </c>
      <c r="D114" s="82">
        <v>0</v>
      </c>
      <c r="E114" s="82">
        <v>122366</v>
      </c>
      <c r="F114" s="82">
        <v>0</v>
      </c>
      <c r="G114" s="82">
        <v>102583.22</v>
      </c>
      <c r="H114" s="82">
        <v>0</v>
      </c>
    </row>
    <row r="115" spans="1:8" x14ac:dyDescent="0.25">
      <c r="A115" s="99"/>
      <c r="B115" s="100" t="s">
        <v>736</v>
      </c>
      <c r="C115" s="83">
        <v>9</v>
      </c>
      <c r="D115" s="83">
        <v>0</v>
      </c>
      <c r="E115" s="83">
        <v>9</v>
      </c>
      <c r="F115" s="83">
        <v>0</v>
      </c>
      <c r="G115" s="83">
        <v>9</v>
      </c>
      <c r="H115" s="83">
        <v>0</v>
      </c>
    </row>
    <row r="116" spans="1:8" x14ac:dyDescent="0.25">
      <c r="A116" s="77" t="s">
        <v>2</v>
      </c>
      <c r="B116" s="85" t="s">
        <v>3</v>
      </c>
      <c r="C116" s="83">
        <v>237570</v>
      </c>
      <c r="D116" s="83">
        <v>0</v>
      </c>
      <c r="E116" s="83">
        <v>119366</v>
      </c>
      <c r="F116" s="83">
        <v>0</v>
      </c>
      <c r="G116" s="83">
        <v>102583.22</v>
      </c>
      <c r="H116" s="83">
        <v>0</v>
      </c>
    </row>
    <row r="117" spans="1:8" x14ac:dyDescent="0.25">
      <c r="A117" s="77" t="s">
        <v>4</v>
      </c>
      <c r="B117" s="85" t="s">
        <v>5</v>
      </c>
      <c r="C117" s="83">
        <v>211860</v>
      </c>
      <c r="D117" s="83">
        <v>0</v>
      </c>
      <c r="E117" s="83">
        <v>104940</v>
      </c>
      <c r="F117" s="83">
        <v>0</v>
      </c>
      <c r="G117" s="83">
        <v>95700</v>
      </c>
      <c r="H117" s="83">
        <v>0</v>
      </c>
    </row>
    <row r="118" spans="1:8" x14ac:dyDescent="0.25">
      <c r="A118" s="77" t="s">
        <v>6</v>
      </c>
      <c r="B118" s="85" t="s">
        <v>7</v>
      </c>
      <c r="C118" s="83">
        <v>25710</v>
      </c>
      <c r="D118" s="83">
        <v>0</v>
      </c>
      <c r="E118" s="83">
        <v>14426</v>
      </c>
      <c r="F118" s="83">
        <v>0</v>
      </c>
      <c r="G118" s="83">
        <v>6883.22</v>
      </c>
      <c r="H118" s="83">
        <v>0</v>
      </c>
    </row>
    <row r="119" spans="1:8" x14ac:dyDescent="0.25">
      <c r="A119" s="77" t="s">
        <v>18</v>
      </c>
      <c r="B119" s="85" t="s">
        <v>19</v>
      </c>
      <c r="C119" s="83">
        <v>3000</v>
      </c>
      <c r="D119" s="83">
        <v>0</v>
      </c>
      <c r="E119" s="83">
        <v>3000</v>
      </c>
      <c r="F119" s="83">
        <v>0</v>
      </c>
      <c r="G119" s="83">
        <v>0</v>
      </c>
      <c r="H119" s="83">
        <v>0</v>
      </c>
    </row>
    <row r="120" spans="1:8" x14ac:dyDescent="0.25">
      <c r="A120" s="75" t="s">
        <v>292</v>
      </c>
      <c r="B120" s="86" t="s">
        <v>291</v>
      </c>
      <c r="C120" s="82">
        <v>11203576</v>
      </c>
      <c r="D120" s="82">
        <v>0</v>
      </c>
      <c r="E120" s="82">
        <v>6700407</v>
      </c>
      <c r="F120" s="82">
        <v>0</v>
      </c>
      <c r="G120" s="82">
        <v>4185935.35</v>
      </c>
      <c r="H120" s="82">
        <v>0</v>
      </c>
    </row>
    <row r="121" spans="1:8" x14ac:dyDescent="0.25">
      <c r="A121" s="99"/>
      <c r="B121" s="100" t="s">
        <v>736</v>
      </c>
      <c r="C121" s="83">
        <v>39</v>
      </c>
      <c r="D121" s="83">
        <v>0</v>
      </c>
      <c r="E121" s="83">
        <v>39</v>
      </c>
      <c r="F121" s="83">
        <v>0</v>
      </c>
      <c r="G121" s="83">
        <v>39</v>
      </c>
      <c r="H121" s="83">
        <v>0</v>
      </c>
    </row>
    <row r="122" spans="1:8" x14ac:dyDescent="0.25">
      <c r="A122" s="77" t="s">
        <v>2</v>
      </c>
      <c r="B122" s="85" t="s">
        <v>3</v>
      </c>
      <c r="C122" s="83">
        <v>6570868</v>
      </c>
      <c r="D122" s="83">
        <v>0</v>
      </c>
      <c r="E122" s="83">
        <v>3821702</v>
      </c>
      <c r="F122" s="83">
        <v>0</v>
      </c>
      <c r="G122" s="83">
        <v>3065174.05</v>
      </c>
      <c r="H122" s="83">
        <v>0</v>
      </c>
    </row>
    <row r="123" spans="1:8" x14ac:dyDescent="0.25">
      <c r="A123" s="77" t="s">
        <v>4</v>
      </c>
      <c r="B123" s="85" t="s">
        <v>5</v>
      </c>
      <c r="C123" s="83">
        <v>778800</v>
      </c>
      <c r="D123" s="83">
        <v>0</v>
      </c>
      <c r="E123" s="83">
        <v>389400</v>
      </c>
      <c r="F123" s="83">
        <v>0</v>
      </c>
      <c r="G123" s="83">
        <v>340574.49</v>
      </c>
      <c r="H123" s="83">
        <v>0</v>
      </c>
    </row>
    <row r="124" spans="1:8" x14ac:dyDescent="0.25">
      <c r="A124" s="77" t="s">
        <v>6</v>
      </c>
      <c r="B124" s="85" t="s">
        <v>7</v>
      </c>
      <c r="C124" s="83">
        <v>5504550</v>
      </c>
      <c r="D124" s="83">
        <v>0</v>
      </c>
      <c r="E124" s="83">
        <v>3147784</v>
      </c>
      <c r="F124" s="83">
        <v>0</v>
      </c>
      <c r="G124" s="83">
        <v>2445194.44</v>
      </c>
      <c r="H124" s="83">
        <v>0</v>
      </c>
    </row>
    <row r="125" spans="1:8" x14ac:dyDescent="0.25">
      <c r="A125" s="77" t="s">
        <v>14</v>
      </c>
      <c r="B125" s="85" t="s">
        <v>15</v>
      </c>
      <c r="C125" s="83">
        <v>5518</v>
      </c>
      <c r="D125" s="83">
        <v>0</v>
      </c>
      <c r="E125" s="83">
        <v>5518</v>
      </c>
      <c r="F125" s="83">
        <v>0</v>
      </c>
      <c r="G125" s="83">
        <v>5517.23</v>
      </c>
      <c r="H125" s="83">
        <v>0</v>
      </c>
    </row>
    <row r="126" spans="1:8" x14ac:dyDescent="0.25">
      <c r="A126" s="77" t="s">
        <v>16</v>
      </c>
      <c r="B126" s="85" t="s">
        <v>17</v>
      </c>
      <c r="C126" s="83">
        <v>282000</v>
      </c>
      <c r="D126" s="83">
        <v>0</v>
      </c>
      <c r="E126" s="83">
        <v>279000</v>
      </c>
      <c r="F126" s="83">
        <v>0</v>
      </c>
      <c r="G126" s="83">
        <v>273887.89</v>
      </c>
      <c r="H126" s="83">
        <v>0</v>
      </c>
    </row>
    <row r="127" spans="1:8" x14ac:dyDescent="0.25">
      <c r="A127" s="77" t="s">
        <v>18</v>
      </c>
      <c r="B127" s="85" t="s">
        <v>19</v>
      </c>
      <c r="C127" s="83">
        <v>4632708</v>
      </c>
      <c r="D127" s="83">
        <v>0</v>
      </c>
      <c r="E127" s="83">
        <v>2878705</v>
      </c>
      <c r="F127" s="83">
        <v>0</v>
      </c>
      <c r="G127" s="83">
        <v>1120761.3</v>
      </c>
      <c r="H127" s="83">
        <v>0</v>
      </c>
    </row>
    <row r="128" spans="1:8" x14ac:dyDescent="0.25">
      <c r="A128" s="75" t="s">
        <v>290</v>
      </c>
      <c r="B128" s="86" t="s">
        <v>289</v>
      </c>
      <c r="C128" s="82">
        <v>917900</v>
      </c>
      <c r="D128" s="82">
        <v>0</v>
      </c>
      <c r="E128" s="82">
        <v>462800</v>
      </c>
      <c r="F128" s="82">
        <v>0</v>
      </c>
      <c r="G128" s="82">
        <v>394042.72</v>
      </c>
      <c r="H128" s="82">
        <v>0</v>
      </c>
    </row>
    <row r="129" spans="1:8" x14ac:dyDescent="0.25">
      <c r="A129" s="99"/>
      <c r="B129" s="100" t="s">
        <v>736</v>
      </c>
      <c r="C129" s="83">
        <v>39</v>
      </c>
      <c r="D129" s="83">
        <v>0</v>
      </c>
      <c r="E129" s="83">
        <v>39</v>
      </c>
      <c r="F129" s="83">
        <v>0</v>
      </c>
      <c r="G129" s="83">
        <v>39</v>
      </c>
      <c r="H129" s="83">
        <v>0</v>
      </c>
    </row>
    <row r="130" spans="1:8" x14ac:dyDescent="0.25">
      <c r="A130" s="77" t="s">
        <v>2</v>
      </c>
      <c r="B130" s="85" t="s">
        <v>3</v>
      </c>
      <c r="C130" s="83">
        <v>917900</v>
      </c>
      <c r="D130" s="83">
        <v>0</v>
      </c>
      <c r="E130" s="83">
        <v>462800</v>
      </c>
      <c r="F130" s="83">
        <v>0</v>
      </c>
      <c r="G130" s="83">
        <v>394042.72</v>
      </c>
      <c r="H130" s="83">
        <v>0</v>
      </c>
    </row>
    <row r="131" spans="1:8" x14ac:dyDescent="0.25">
      <c r="A131" s="77" t="s">
        <v>4</v>
      </c>
      <c r="B131" s="85" t="s">
        <v>5</v>
      </c>
      <c r="C131" s="83">
        <v>778800</v>
      </c>
      <c r="D131" s="83">
        <v>0</v>
      </c>
      <c r="E131" s="83">
        <v>389400</v>
      </c>
      <c r="F131" s="83">
        <v>0</v>
      </c>
      <c r="G131" s="83">
        <v>340574.49</v>
      </c>
      <c r="H131" s="83">
        <v>0</v>
      </c>
    </row>
    <row r="132" spans="1:8" x14ac:dyDescent="0.25">
      <c r="A132" s="77" t="s">
        <v>6</v>
      </c>
      <c r="B132" s="85" t="s">
        <v>7</v>
      </c>
      <c r="C132" s="83">
        <v>135100</v>
      </c>
      <c r="D132" s="83">
        <v>0</v>
      </c>
      <c r="E132" s="83">
        <v>71400</v>
      </c>
      <c r="F132" s="83">
        <v>0</v>
      </c>
      <c r="G132" s="83">
        <v>53468.23</v>
      </c>
      <c r="H132" s="83">
        <v>0</v>
      </c>
    </row>
    <row r="133" spans="1:8" x14ac:dyDescent="0.25">
      <c r="A133" s="77" t="s">
        <v>16</v>
      </c>
      <c r="B133" s="85" t="s">
        <v>17</v>
      </c>
      <c r="C133" s="83">
        <v>4000</v>
      </c>
      <c r="D133" s="83">
        <v>0</v>
      </c>
      <c r="E133" s="83">
        <v>2000</v>
      </c>
      <c r="F133" s="83">
        <v>0</v>
      </c>
      <c r="G133" s="83">
        <v>0</v>
      </c>
      <c r="H133" s="83">
        <v>0</v>
      </c>
    </row>
    <row r="134" spans="1:8" ht="33.75" x14ac:dyDescent="0.25">
      <c r="A134" s="75" t="s">
        <v>288</v>
      </c>
      <c r="B134" s="86" t="s">
        <v>287</v>
      </c>
      <c r="C134" s="82">
        <v>10285676</v>
      </c>
      <c r="D134" s="82">
        <v>0</v>
      </c>
      <c r="E134" s="82">
        <v>6237607</v>
      </c>
      <c r="F134" s="82">
        <v>0</v>
      </c>
      <c r="G134" s="82">
        <v>3791892.63</v>
      </c>
      <c r="H134" s="82">
        <v>0</v>
      </c>
    </row>
    <row r="135" spans="1:8" x14ac:dyDescent="0.25">
      <c r="A135" s="77" t="s">
        <v>2</v>
      </c>
      <c r="B135" s="85" t="s">
        <v>3</v>
      </c>
      <c r="C135" s="83">
        <v>5652968</v>
      </c>
      <c r="D135" s="83">
        <v>0</v>
      </c>
      <c r="E135" s="83">
        <v>3358902</v>
      </c>
      <c r="F135" s="83">
        <v>0</v>
      </c>
      <c r="G135" s="83">
        <v>2671131.33</v>
      </c>
      <c r="H135" s="83">
        <v>0</v>
      </c>
    </row>
    <row r="136" spans="1:8" x14ac:dyDescent="0.25">
      <c r="A136" s="77" t="s">
        <v>6</v>
      </c>
      <c r="B136" s="85" t="s">
        <v>7</v>
      </c>
      <c r="C136" s="83">
        <v>5369450</v>
      </c>
      <c r="D136" s="83">
        <v>0</v>
      </c>
      <c r="E136" s="83">
        <v>3076384</v>
      </c>
      <c r="F136" s="83">
        <v>0</v>
      </c>
      <c r="G136" s="83">
        <v>2391726.21</v>
      </c>
      <c r="H136" s="83">
        <v>0</v>
      </c>
    </row>
    <row r="137" spans="1:8" x14ac:dyDescent="0.25">
      <c r="A137" s="77" t="s">
        <v>14</v>
      </c>
      <c r="B137" s="85" t="s">
        <v>15</v>
      </c>
      <c r="C137" s="83">
        <v>5518</v>
      </c>
      <c r="D137" s="83">
        <v>0</v>
      </c>
      <c r="E137" s="83">
        <v>5518</v>
      </c>
      <c r="F137" s="83">
        <v>0</v>
      </c>
      <c r="G137" s="83">
        <v>5517.23</v>
      </c>
      <c r="H137" s="83">
        <v>0</v>
      </c>
    </row>
    <row r="138" spans="1:8" x14ac:dyDescent="0.25">
      <c r="A138" s="77" t="s">
        <v>16</v>
      </c>
      <c r="B138" s="85" t="s">
        <v>17</v>
      </c>
      <c r="C138" s="83">
        <v>278000</v>
      </c>
      <c r="D138" s="83">
        <v>0</v>
      </c>
      <c r="E138" s="83">
        <v>277000</v>
      </c>
      <c r="F138" s="83">
        <v>0</v>
      </c>
      <c r="G138" s="83">
        <v>273887.89</v>
      </c>
      <c r="H138" s="83">
        <v>0</v>
      </c>
    </row>
    <row r="139" spans="1:8" x14ac:dyDescent="0.25">
      <c r="A139" s="77" t="s">
        <v>18</v>
      </c>
      <c r="B139" s="85" t="s">
        <v>19</v>
      </c>
      <c r="C139" s="83">
        <v>4632708</v>
      </c>
      <c r="D139" s="83">
        <v>0</v>
      </c>
      <c r="E139" s="83">
        <v>2878705</v>
      </c>
      <c r="F139" s="83">
        <v>0</v>
      </c>
      <c r="G139" s="83">
        <v>1120761.3</v>
      </c>
      <c r="H139" s="83">
        <v>0</v>
      </c>
    </row>
    <row r="140" spans="1:8" x14ac:dyDescent="0.25">
      <c r="A140" s="75" t="s">
        <v>286</v>
      </c>
      <c r="B140" s="86" t="s">
        <v>285</v>
      </c>
      <c r="C140" s="82">
        <v>245400</v>
      </c>
      <c r="D140" s="82">
        <v>0</v>
      </c>
      <c r="E140" s="82">
        <v>122400</v>
      </c>
      <c r="F140" s="82">
        <v>0</v>
      </c>
      <c r="G140" s="82">
        <v>115511.16</v>
      </c>
      <c r="H140" s="82">
        <v>0</v>
      </c>
    </row>
    <row r="141" spans="1:8" x14ac:dyDescent="0.25">
      <c r="A141" s="77" t="s">
        <v>2</v>
      </c>
      <c r="B141" s="85" t="s">
        <v>3</v>
      </c>
      <c r="C141" s="83">
        <v>245400</v>
      </c>
      <c r="D141" s="83">
        <v>0</v>
      </c>
      <c r="E141" s="83">
        <v>122400</v>
      </c>
      <c r="F141" s="83">
        <v>0</v>
      </c>
      <c r="G141" s="83">
        <v>115511.16</v>
      </c>
      <c r="H141" s="83">
        <v>0</v>
      </c>
    </row>
    <row r="142" spans="1:8" x14ac:dyDescent="0.25">
      <c r="A142" s="77" t="s">
        <v>10</v>
      </c>
      <c r="B142" s="85" t="s">
        <v>11</v>
      </c>
      <c r="C142" s="83">
        <v>245400</v>
      </c>
      <c r="D142" s="83">
        <v>0</v>
      </c>
      <c r="E142" s="83">
        <v>122400</v>
      </c>
      <c r="F142" s="83">
        <v>0</v>
      </c>
      <c r="G142" s="83">
        <v>115511.16</v>
      </c>
      <c r="H142" s="83">
        <v>0</v>
      </c>
    </row>
    <row r="143" spans="1:8" ht="22.5" x14ac:dyDescent="0.25">
      <c r="A143" s="75" t="s">
        <v>284</v>
      </c>
      <c r="B143" s="86" t="s">
        <v>283</v>
      </c>
      <c r="C143" s="82">
        <v>80120</v>
      </c>
      <c r="D143" s="82">
        <v>0</v>
      </c>
      <c r="E143" s="82">
        <v>40058</v>
      </c>
      <c r="F143" s="82">
        <v>0</v>
      </c>
      <c r="G143" s="82">
        <v>39169.75</v>
      </c>
      <c r="H143" s="82">
        <v>0</v>
      </c>
    </row>
    <row r="144" spans="1:8" x14ac:dyDescent="0.25">
      <c r="A144" s="99"/>
      <c r="B144" s="100" t="s">
        <v>736</v>
      </c>
      <c r="C144" s="83">
        <v>3</v>
      </c>
      <c r="D144" s="83">
        <v>0</v>
      </c>
      <c r="E144" s="83">
        <v>3</v>
      </c>
      <c r="F144" s="83">
        <v>0</v>
      </c>
      <c r="G144" s="83">
        <v>3</v>
      </c>
      <c r="H144" s="83">
        <v>0</v>
      </c>
    </row>
    <row r="145" spans="1:8" x14ac:dyDescent="0.25">
      <c r="A145" s="77" t="s">
        <v>2</v>
      </c>
      <c r="B145" s="85" t="s">
        <v>3</v>
      </c>
      <c r="C145" s="83">
        <v>80120</v>
      </c>
      <c r="D145" s="83">
        <v>0</v>
      </c>
      <c r="E145" s="83">
        <v>40058</v>
      </c>
      <c r="F145" s="83">
        <v>0</v>
      </c>
      <c r="G145" s="83">
        <v>39169.75</v>
      </c>
      <c r="H145" s="83">
        <v>0</v>
      </c>
    </row>
    <row r="146" spans="1:8" x14ac:dyDescent="0.25">
      <c r="A146" s="77" t="s">
        <v>4</v>
      </c>
      <c r="B146" s="85" t="s">
        <v>5</v>
      </c>
      <c r="C146" s="83">
        <v>67320</v>
      </c>
      <c r="D146" s="83">
        <v>0</v>
      </c>
      <c r="E146" s="83">
        <v>33660</v>
      </c>
      <c r="F146" s="83">
        <v>0</v>
      </c>
      <c r="G146" s="83">
        <v>33660</v>
      </c>
      <c r="H146" s="83">
        <v>0</v>
      </c>
    </row>
    <row r="147" spans="1:8" x14ac:dyDescent="0.25">
      <c r="A147" s="77" t="s">
        <v>6</v>
      </c>
      <c r="B147" s="85" t="s">
        <v>7</v>
      </c>
      <c r="C147" s="83">
        <v>11300</v>
      </c>
      <c r="D147" s="83">
        <v>0</v>
      </c>
      <c r="E147" s="83">
        <v>5648</v>
      </c>
      <c r="F147" s="83">
        <v>0</v>
      </c>
      <c r="G147" s="83">
        <v>5247.25</v>
      </c>
      <c r="H147" s="83">
        <v>0</v>
      </c>
    </row>
    <row r="148" spans="1:8" x14ac:dyDescent="0.25">
      <c r="A148" s="77" t="s">
        <v>16</v>
      </c>
      <c r="B148" s="85" t="s">
        <v>17</v>
      </c>
      <c r="C148" s="83">
        <v>1500</v>
      </c>
      <c r="D148" s="83">
        <v>0</v>
      </c>
      <c r="E148" s="83">
        <v>750</v>
      </c>
      <c r="F148" s="83">
        <v>0</v>
      </c>
      <c r="G148" s="83">
        <v>262.5</v>
      </c>
      <c r="H148" s="83">
        <v>0</v>
      </c>
    </row>
    <row r="149" spans="1:8" ht="22.5" x14ac:dyDescent="0.25">
      <c r="A149" s="75" t="s">
        <v>282</v>
      </c>
      <c r="B149" s="86" t="s">
        <v>281</v>
      </c>
      <c r="C149" s="82">
        <v>1110210</v>
      </c>
      <c r="D149" s="82">
        <v>0</v>
      </c>
      <c r="E149" s="82">
        <v>232790</v>
      </c>
      <c r="F149" s="82">
        <v>0</v>
      </c>
      <c r="G149" s="82">
        <v>227390.37</v>
      </c>
      <c r="H149" s="82">
        <v>0</v>
      </c>
    </row>
    <row r="150" spans="1:8" x14ac:dyDescent="0.25">
      <c r="A150" s="99"/>
      <c r="B150" s="100" t="s">
        <v>736</v>
      </c>
      <c r="C150" s="83">
        <v>16</v>
      </c>
      <c r="D150" s="83">
        <v>0</v>
      </c>
      <c r="E150" s="83">
        <v>16</v>
      </c>
      <c r="F150" s="83">
        <v>0</v>
      </c>
      <c r="G150" s="83">
        <v>16</v>
      </c>
      <c r="H150" s="83">
        <v>0</v>
      </c>
    </row>
    <row r="151" spans="1:8" x14ac:dyDescent="0.25">
      <c r="A151" s="77" t="s">
        <v>2</v>
      </c>
      <c r="B151" s="85" t="s">
        <v>3</v>
      </c>
      <c r="C151" s="83">
        <v>353080</v>
      </c>
      <c r="D151" s="83">
        <v>0</v>
      </c>
      <c r="E151" s="83">
        <v>155090</v>
      </c>
      <c r="F151" s="83">
        <v>0</v>
      </c>
      <c r="G151" s="83">
        <v>149690.37</v>
      </c>
      <c r="H151" s="83">
        <v>0</v>
      </c>
    </row>
    <row r="152" spans="1:8" x14ac:dyDescent="0.25">
      <c r="A152" s="77" t="s">
        <v>4</v>
      </c>
      <c r="B152" s="85" t="s">
        <v>5</v>
      </c>
      <c r="C152" s="83">
        <v>317824</v>
      </c>
      <c r="D152" s="83">
        <v>0</v>
      </c>
      <c r="E152" s="83">
        <v>135664</v>
      </c>
      <c r="F152" s="83">
        <v>0</v>
      </c>
      <c r="G152" s="83">
        <v>131104.74</v>
      </c>
      <c r="H152" s="83">
        <v>0</v>
      </c>
    </row>
    <row r="153" spans="1:8" x14ac:dyDescent="0.25">
      <c r="A153" s="77" t="s">
        <v>6</v>
      </c>
      <c r="B153" s="85" t="s">
        <v>7</v>
      </c>
      <c r="C153" s="83">
        <v>32300</v>
      </c>
      <c r="D153" s="83">
        <v>0</v>
      </c>
      <c r="E153" s="83">
        <v>17480</v>
      </c>
      <c r="F153" s="83">
        <v>0</v>
      </c>
      <c r="G153" s="83">
        <v>17082.45</v>
      </c>
      <c r="H153" s="83">
        <v>0</v>
      </c>
    </row>
    <row r="154" spans="1:8" x14ac:dyDescent="0.25">
      <c r="A154" s="77" t="s">
        <v>14</v>
      </c>
      <c r="B154" s="85" t="s">
        <v>15</v>
      </c>
      <c r="C154" s="83">
        <v>956</v>
      </c>
      <c r="D154" s="83">
        <v>0</v>
      </c>
      <c r="E154" s="83">
        <v>956</v>
      </c>
      <c r="F154" s="83">
        <v>0</v>
      </c>
      <c r="G154" s="83">
        <v>955.25</v>
      </c>
      <c r="H154" s="83">
        <v>0</v>
      </c>
    </row>
    <row r="155" spans="1:8" x14ac:dyDescent="0.25">
      <c r="A155" s="77" t="s">
        <v>16</v>
      </c>
      <c r="B155" s="85" t="s">
        <v>17</v>
      </c>
      <c r="C155" s="83">
        <v>2000</v>
      </c>
      <c r="D155" s="83">
        <v>0</v>
      </c>
      <c r="E155" s="83">
        <v>990</v>
      </c>
      <c r="F155" s="83">
        <v>0</v>
      </c>
      <c r="G155" s="83">
        <v>547.92999999999995</v>
      </c>
      <c r="H155" s="83">
        <v>0</v>
      </c>
    </row>
    <row r="156" spans="1:8" x14ac:dyDescent="0.25">
      <c r="A156" s="77" t="s">
        <v>18</v>
      </c>
      <c r="B156" s="85" t="s">
        <v>19</v>
      </c>
      <c r="C156" s="83">
        <v>757130</v>
      </c>
      <c r="D156" s="83">
        <v>0</v>
      </c>
      <c r="E156" s="83">
        <v>77700</v>
      </c>
      <c r="F156" s="83">
        <v>0</v>
      </c>
      <c r="G156" s="83">
        <v>77700</v>
      </c>
      <c r="H156" s="83">
        <v>0</v>
      </c>
    </row>
    <row r="157" spans="1:8" x14ac:dyDescent="0.25">
      <c r="A157" s="75" t="s">
        <v>469</v>
      </c>
      <c r="B157" s="86" t="s">
        <v>470</v>
      </c>
      <c r="C157" s="82">
        <v>213500</v>
      </c>
      <c r="D157" s="82">
        <v>0</v>
      </c>
      <c r="E157" s="82">
        <v>114220</v>
      </c>
      <c r="F157" s="82">
        <v>0</v>
      </c>
      <c r="G157" s="82">
        <v>74691.05</v>
      </c>
      <c r="H157" s="82">
        <v>0</v>
      </c>
    </row>
    <row r="158" spans="1:8" x14ac:dyDescent="0.25">
      <c r="A158" s="77" t="s">
        <v>2</v>
      </c>
      <c r="B158" s="85" t="s">
        <v>3</v>
      </c>
      <c r="C158" s="83">
        <v>213500</v>
      </c>
      <c r="D158" s="83">
        <v>0</v>
      </c>
      <c r="E158" s="83">
        <v>114220</v>
      </c>
      <c r="F158" s="83">
        <v>0</v>
      </c>
      <c r="G158" s="83">
        <v>74691.05</v>
      </c>
      <c r="H158" s="83">
        <v>0</v>
      </c>
    </row>
    <row r="159" spans="1:8" x14ac:dyDescent="0.25">
      <c r="A159" s="77" t="s">
        <v>10</v>
      </c>
      <c r="B159" s="85" t="s">
        <v>11</v>
      </c>
      <c r="C159" s="83">
        <v>213500</v>
      </c>
      <c r="D159" s="83">
        <v>0</v>
      </c>
      <c r="E159" s="83">
        <v>114220</v>
      </c>
      <c r="F159" s="83">
        <v>0</v>
      </c>
      <c r="G159" s="83">
        <v>74691.05</v>
      </c>
      <c r="H159" s="83">
        <v>0</v>
      </c>
    </row>
    <row r="160" spans="1:8" x14ac:dyDescent="0.25">
      <c r="A160" s="75" t="s">
        <v>602</v>
      </c>
      <c r="B160" s="86" t="s">
        <v>603</v>
      </c>
      <c r="C160" s="82">
        <v>500000</v>
      </c>
      <c r="D160" s="82">
        <v>0</v>
      </c>
      <c r="E160" s="82">
        <v>0</v>
      </c>
      <c r="F160" s="82">
        <v>0</v>
      </c>
      <c r="G160" s="82">
        <v>0</v>
      </c>
      <c r="H160" s="82">
        <v>0</v>
      </c>
    </row>
    <row r="161" spans="1:8" x14ac:dyDescent="0.25">
      <c r="A161" s="77" t="s">
        <v>18</v>
      </c>
      <c r="B161" s="85" t="s">
        <v>19</v>
      </c>
      <c r="C161" s="83">
        <v>500000</v>
      </c>
      <c r="D161" s="83">
        <v>0</v>
      </c>
      <c r="E161" s="83">
        <v>0</v>
      </c>
      <c r="F161" s="83">
        <v>0</v>
      </c>
      <c r="G161" s="83">
        <v>0</v>
      </c>
      <c r="H161" s="83">
        <v>0</v>
      </c>
    </row>
    <row r="162" spans="1:8" ht="22.5" x14ac:dyDescent="0.25">
      <c r="A162" s="75" t="s">
        <v>280</v>
      </c>
      <c r="B162" s="86" t="s">
        <v>279</v>
      </c>
      <c r="C162" s="82">
        <v>365012</v>
      </c>
      <c r="D162" s="82">
        <v>0</v>
      </c>
      <c r="E162" s="82">
        <v>198006</v>
      </c>
      <c r="F162" s="82">
        <v>0</v>
      </c>
      <c r="G162" s="82">
        <v>162741.57</v>
      </c>
      <c r="H162" s="82">
        <v>0</v>
      </c>
    </row>
    <row r="163" spans="1:8" x14ac:dyDescent="0.25">
      <c r="A163" s="99"/>
      <c r="B163" s="100" t="s">
        <v>736</v>
      </c>
      <c r="C163" s="83">
        <v>20</v>
      </c>
      <c r="D163" s="83">
        <v>0</v>
      </c>
      <c r="E163" s="83">
        <v>20</v>
      </c>
      <c r="F163" s="83">
        <v>0</v>
      </c>
      <c r="G163" s="83">
        <v>20</v>
      </c>
      <c r="H163" s="83">
        <v>0</v>
      </c>
    </row>
    <row r="164" spans="1:8" x14ac:dyDescent="0.25">
      <c r="A164" s="77" t="s">
        <v>2</v>
      </c>
      <c r="B164" s="85" t="s">
        <v>3</v>
      </c>
      <c r="C164" s="83">
        <v>351012</v>
      </c>
      <c r="D164" s="83">
        <v>0</v>
      </c>
      <c r="E164" s="83">
        <v>184006</v>
      </c>
      <c r="F164" s="83">
        <v>0</v>
      </c>
      <c r="G164" s="83">
        <v>162741.57</v>
      </c>
      <c r="H164" s="83">
        <v>0</v>
      </c>
    </row>
    <row r="165" spans="1:8" x14ac:dyDescent="0.25">
      <c r="A165" s="77" t="s">
        <v>4</v>
      </c>
      <c r="B165" s="85" t="s">
        <v>5</v>
      </c>
      <c r="C165" s="83">
        <v>323863</v>
      </c>
      <c r="D165" s="83">
        <v>0</v>
      </c>
      <c r="E165" s="83">
        <v>158857</v>
      </c>
      <c r="F165" s="83">
        <v>0</v>
      </c>
      <c r="G165" s="83">
        <v>151212.57</v>
      </c>
      <c r="H165" s="83">
        <v>0</v>
      </c>
    </row>
    <row r="166" spans="1:8" x14ac:dyDescent="0.25">
      <c r="A166" s="77" t="s">
        <v>6</v>
      </c>
      <c r="B166" s="85" t="s">
        <v>7</v>
      </c>
      <c r="C166" s="83">
        <v>19000</v>
      </c>
      <c r="D166" s="83">
        <v>0</v>
      </c>
      <c r="E166" s="83">
        <v>17000</v>
      </c>
      <c r="F166" s="83">
        <v>0</v>
      </c>
      <c r="G166" s="83">
        <v>5380</v>
      </c>
      <c r="H166" s="83">
        <v>0</v>
      </c>
    </row>
    <row r="167" spans="1:8" x14ac:dyDescent="0.25">
      <c r="A167" s="77" t="s">
        <v>14</v>
      </c>
      <c r="B167" s="85" t="s">
        <v>15</v>
      </c>
      <c r="C167" s="83">
        <v>6149</v>
      </c>
      <c r="D167" s="83">
        <v>0</v>
      </c>
      <c r="E167" s="83">
        <v>6149</v>
      </c>
      <c r="F167" s="83">
        <v>0</v>
      </c>
      <c r="G167" s="83">
        <v>6149</v>
      </c>
      <c r="H167" s="83">
        <v>0</v>
      </c>
    </row>
    <row r="168" spans="1:8" x14ac:dyDescent="0.25">
      <c r="A168" s="77" t="s">
        <v>16</v>
      </c>
      <c r="B168" s="85" t="s">
        <v>17</v>
      </c>
      <c r="C168" s="83">
        <v>2000</v>
      </c>
      <c r="D168" s="83">
        <v>0</v>
      </c>
      <c r="E168" s="83">
        <v>2000</v>
      </c>
      <c r="F168" s="83">
        <v>0</v>
      </c>
      <c r="G168" s="83">
        <v>0</v>
      </c>
      <c r="H168" s="83">
        <v>0</v>
      </c>
    </row>
    <row r="169" spans="1:8" x14ac:dyDescent="0.25">
      <c r="A169" s="77" t="s">
        <v>18</v>
      </c>
      <c r="B169" s="85" t="s">
        <v>19</v>
      </c>
      <c r="C169" s="83">
        <v>14000</v>
      </c>
      <c r="D169" s="83">
        <v>0</v>
      </c>
      <c r="E169" s="83">
        <v>14000</v>
      </c>
      <c r="F169" s="83">
        <v>0</v>
      </c>
      <c r="G169" s="83">
        <v>0</v>
      </c>
      <c r="H169" s="83">
        <v>0</v>
      </c>
    </row>
    <row r="170" spans="1:8" ht="33.75" x14ac:dyDescent="0.25">
      <c r="A170" s="75" t="s">
        <v>417</v>
      </c>
      <c r="B170" s="86" t="s">
        <v>325</v>
      </c>
      <c r="C170" s="82">
        <v>13375000</v>
      </c>
      <c r="D170" s="82">
        <v>0</v>
      </c>
      <c r="E170" s="82">
        <v>5480779</v>
      </c>
      <c r="F170" s="82">
        <v>0</v>
      </c>
      <c r="G170" s="82">
        <v>4411529.4000000004</v>
      </c>
      <c r="H170" s="82">
        <v>0</v>
      </c>
    </row>
    <row r="171" spans="1:8" x14ac:dyDescent="0.25">
      <c r="A171" s="99"/>
      <c r="B171" s="100" t="s">
        <v>736</v>
      </c>
      <c r="C171" s="83">
        <v>47</v>
      </c>
      <c r="D171" s="83">
        <v>0</v>
      </c>
      <c r="E171" s="83">
        <v>47</v>
      </c>
      <c r="F171" s="83">
        <v>0</v>
      </c>
      <c r="G171" s="83">
        <v>47</v>
      </c>
      <c r="H171" s="83">
        <v>0</v>
      </c>
    </row>
    <row r="172" spans="1:8" x14ac:dyDescent="0.25">
      <c r="A172" s="77" t="s">
        <v>2</v>
      </c>
      <c r="B172" s="85" t="s">
        <v>3</v>
      </c>
      <c r="C172" s="83">
        <v>11244463</v>
      </c>
      <c r="D172" s="83">
        <v>0</v>
      </c>
      <c r="E172" s="83">
        <v>5321242</v>
      </c>
      <c r="F172" s="83">
        <v>0</v>
      </c>
      <c r="G172" s="83">
        <v>4364568.92</v>
      </c>
      <c r="H172" s="83">
        <v>0</v>
      </c>
    </row>
    <row r="173" spans="1:8" x14ac:dyDescent="0.25">
      <c r="A173" s="77" t="s">
        <v>4</v>
      </c>
      <c r="B173" s="85" t="s">
        <v>5</v>
      </c>
      <c r="C173" s="83">
        <v>998315</v>
      </c>
      <c r="D173" s="83">
        <v>0</v>
      </c>
      <c r="E173" s="83">
        <v>490892</v>
      </c>
      <c r="F173" s="83">
        <v>0</v>
      </c>
      <c r="G173" s="83">
        <v>456873.99</v>
      </c>
      <c r="H173" s="83">
        <v>0</v>
      </c>
    </row>
    <row r="174" spans="1:8" x14ac:dyDescent="0.25">
      <c r="A174" s="77" t="s">
        <v>6</v>
      </c>
      <c r="B174" s="85" t="s">
        <v>7</v>
      </c>
      <c r="C174" s="83">
        <v>8587560</v>
      </c>
      <c r="D174" s="83">
        <v>0</v>
      </c>
      <c r="E174" s="83">
        <v>3480910</v>
      </c>
      <c r="F174" s="83">
        <v>0</v>
      </c>
      <c r="G174" s="83">
        <v>3018271.61</v>
      </c>
      <c r="H174" s="83">
        <v>0</v>
      </c>
    </row>
    <row r="175" spans="1:8" x14ac:dyDescent="0.25">
      <c r="A175" s="77" t="s">
        <v>12</v>
      </c>
      <c r="B175" s="85" t="s">
        <v>13</v>
      </c>
      <c r="C175" s="83">
        <v>8500</v>
      </c>
      <c r="D175" s="83">
        <v>0</v>
      </c>
      <c r="E175" s="83">
        <v>2500</v>
      </c>
      <c r="F175" s="83">
        <v>0</v>
      </c>
      <c r="G175" s="83">
        <v>2088.6799999999998</v>
      </c>
      <c r="H175" s="83">
        <v>0</v>
      </c>
    </row>
    <row r="176" spans="1:8" x14ac:dyDescent="0.25">
      <c r="A176" s="77" t="s">
        <v>14</v>
      </c>
      <c r="B176" s="85" t="s">
        <v>15</v>
      </c>
      <c r="C176" s="83">
        <v>7288</v>
      </c>
      <c r="D176" s="83">
        <v>0</v>
      </c>
      <c r="E176" s="83">
        <v>7288</v>
      </c>
      <c r="F176" s="83">
        <v>0</v>
      </c>
      <c r="G176" s="83">
        <v>7287.7</v>
      </c>
      <c r="H176" s="83">
        <v>0</v>
      </c>
    </row>
    <row r="177" spans="1:8" x14ac:dyDescent="0.25">
      <c r="A177" s="77" t="s">
        <v>16</v>
      </c>
      <c r="B177" s="85" t="s">
        <v>17</v>
      </c>
      <c r="C177" s="83">
        <v>1642800</v>
      </c>
      <c r="D177" s="83">
        <v>0</v>
      </c>
      <c r="E177" s="83">
        <v>1339652</v>
      </c>
      <c r="F177" s="83">
        <v>0</v>
      </c>
      <c r="G177" s="83">
        <v>880046.94</v>
      </c>
      <c r="H177" s="83">
        <v>0</v>
      </c>
    </row>
    <row r="178" spans="1:8" x14ac:dyDescent="0.25">
      <c r="A178" s="77" t="s">
        <v>18</v>
      </c>
      <c r="B178" s="85" t="s">
        <v>19</v>
      </c>
      <c r="C178" s="83">
        <v>2130537</v>
      </c>
      <c r="D178" s="83">
        <v>0</v>
      </c>
      <c r="E178" s="83">
        <v>159537</v>
      </c>
      <c r="F178" s="83">
        <v>0</v>
      </c>
      <c r="G178" s="83">
        <v>46960.480000000003</v>
      </c>
      <c r="H178" s="83">
        <v>0</v>
      </c>
    </row>
    <row r="179" spans="1:8" ht="33.75" x14ac:dyDescent="0.25">
      <c r="A179" s="75" t="s">
        <v>418</v>
      </c>
      <c r="B179" s="86" t="s">
        <v>324</v>
      </c>
      <c r="C179" s="82">
        <v>1253000</v>
      </c>
      <c r="D179" s="82">
        <v>0</v>
      </c>
      <c r="E179" s="82">
        <v>668665</v>
      </c>
      <c r="F179" s="82">
        <v>0</v>
      </c>
      <c r="G179" s="82">
        <v>537268.47</v>
      </c>
      <c r="H179" s="82">
        <v>0</v>
      </c>
    </row>
    <row r="180" spans="1:8" x14ac:dyDescent="0.25">
      <c r="A180" s="99"/>
      <c r="B180" s="100" t="s">
        <v>736</v>
      </c>
      <c r="C180" s="83">
        <v>34</v>
      </c>
      <c r="D180" s="83">
        <v>0</v>
      </c>
      <c r="E180" s="83">
        <v>34</v>
      </c>
      <c r="F180" s="83">
        <v>0</v>
      </c>
      <c r="G180" s="83">
        <v>34</v>
      </c>
      <c r="H180" s="83">
        <v>0</v>
      </c>
    </row>
    <row r="181" spans="1:8" x14ac:dyDescent="0.25">
      <c r="A181" s="77" t="s">
        <v>2</v>
      </c>
      <c r="B181" s="85" t="s">
        <v>3</v>
      </c>
      <c r="C181" s="83">
        <v>1138000</v>
      </c>
      <c r="D181" s="83">
        <v>0</v>
      </c>
      <c r="E181" s="83">
        <v>553665</v>
      </c>
      <c r="F181" s="83">
        <v>0</v>
      </c>
      <c r="G181" s="83">
        <v>501965.97</v>
      </c>
      <c r="H181" s="83">
        <v>0</v>
      </c>
    </row>
    <row r="182" spans="1:8" x14ac:dyDescent="0.25">
      <c r="A182" s="77" t="s">
        <v>4</v>
      </c>
      <c r="B182" s="85" t="s">
        <v>5</v>
      </c>
      <c r="C182" s="83">
        <v>752858</v>
      </c>
      <c r="D182" s="83">
        <v>0</v>
      </c>
      <c r="E182" s="83">
        <v>370835</v>
      </c>
      <c r="F182" s="83">
        <v>0</v>
      </c>
      <c r="G182" s="83">
        <v>341374</v>
      </c>
      <c r="H182" s="83">
        <v>0</v>
      </c>
    </row>
    <row r="183" spans="1:8" x14ac:dyDescent="0.25">
      <c r="A183" s="77" t="s">
        <v>6</v>
      </c>
      <c r="B183" s="85" t="s">
        <v>7</v>
      </c>
      <c r="C183" s="83">
        <v>373197</v>
      </c>
      <c r="D183" s="83">
        <v>0</v>
      </c>
      <c r="E183" s="83">
        <v>178885</v>
      </c>
      <c r="F183" s="83">
        <v>0</v>
      </c>
      <c r="G183" s="83">
        <v>158077.21</v>
      </c>
      <c r="H183" s="83">
        <v>0</v>
      </c>
    </row>
    <row r="184" spans="1:8" x14ac:dyDescent="0.25">
      <c r="A184" s="77" t="s">
        <v>12</v>
      </c>
      <c r="B184" s="85" t="s">
        <v>13</v>
      </c>
      <c r="C184" s="83">
        <v>6000</v>
      </c>
      <c r="D184" s="83">
        <v>0</v>
      </c>
      <c r="E184" s="83">
        <v>0</v>
      </c>
      <c r="F184" s="83">
        <v>0</v>
      </c>
      <c r="G184" s="83">
        <v>0</v>
      </c>
      <c r="H184" s="83">
        <v>0</v>
      </c>
    </row>
    <row r="185" spans="1:8" x14ac:dyDescent="0.25">
      <c r="A185" s="77" t="s">
        <v>14</v>
      </c>
      <c r="B185" s="85" t="s">
        <v>15</v>
      </c>
      <c r="C185" s="83">
        <v>1945</v>
      </c>
      <c r="D185" s="83">
        <v>0</v>
      </c>
      <c r="E185" s="83">
        <v>1945</v>
      </c>
      <c r="F185" s="83">
        <v>0</v>
      </c>
      <c r="G185" s="83">
        <v>1944.8</v>
      </c>
      <c r="H185" s="83">
        <v>0</v>
      </c>
    </row>
    <row r="186" spans="1:8" x14ac:dyDescent="0.25">
      <c r="A186" s="77" t="s">
        <v>16</v>
      </c>
      <c r="B186" s="85" t="s">
        <v>17</v>
      </c>
      <c r="C186" s="83">
        <v>4000</v>
      </c>
      <c r="D186" s="83">
        <v>0</v>
      </c>
      <c r="E186" s="83">
        <v>2000</v>
      </c>
      <c r="F186" s="83">
        <v>0</v>
      </c>
      <c r="G186" s="83">
        <v>569.96</v>
      </c>
      <c r="H186" s="83">
        <v>0</v>
      </c>
    </row>
    <row r="187" spans="1:8" x14ac:dyDescent="0.25">
      <c r="A187" s="77" t="s">
        <v>18</v>
      </c>
      <c r="B187" s="85" t="s">
        <v>19</v>
      </c>
      <c r="C187" s="83">
        <v>115000</v>
      </c>
      <c r="D187" s="83">
        <v>0</v>
      </c>
      <c r="E187" s="83">
        <v>115000</v>
      </c>
      <c r="F187" s="83">
        <v>0</v>
      </c>
      <c r="G187" s="83">
        <v>35302.5</v>
      </c>
      <c r="H187" s="83">
        <v>0</v>
      </c>
    </row>
    <row r="188" spans="1:8" ht="22.5" x14ac:dyDescent="0.25">
      <c r="A188" s="75" t="s">
        <v>419</v>
      </c>
      <c r="B188" s="86" t="s">
        <v>323</v>
      </c>
      <c r="C188" s="82">
        <v>1202240</v>
      </c>
      <c r="D188" s="82">
        <v>0</v>
      </c>
      <c r="E188" s="82">
        <v>651265</v>
      </c>
      <c r="F188" s="82">
        <v>0</v>
      </c>
      <c r="G188" s="82">
        <v>519868.47</v>
      </c>
      <c r="H188" s="82">
        <v>0</v>
      </c>
    </row>
    <row r="189" spans="1:8" x14ac:dyDescent="0.25">
      <c r="A189" s="99"/>
      <c r="B189" s="100" t="s">
        <v>736</v>
      </c>
      <c r="C189" s="83">
        <v>34</v>
      </c>
      <c r="D189" s="83">
        <v>0</v>
      </c>
      <c r="E189" s="83">
        <v>34</v>
      </c>
      <c r="F189" s="83">
        <v>0</v>
      </c>
      <c r="G189" s="83">
        <v>34</v>
      </c>
      <c r="H189" s="83">
        <v>0</v>
      </c>
    </row>
    <row r="190" spans="1:8" x14ac:dyDescent="0.25">
      <c r="A190" s="77" t="s">
        <v>2</v>
      </c>
      <c r="B190" s="85" t="s">
        <v>3</v>
      </c>
      <c r="C190" s="83">
        <v>1087240</v>
      </c>
      <c r="D190" s="83">
        <v>0</v>
      </c>
      <c r="E190" s="83">
        <v>536265</v>
      </c>
      <c r="F190" s="83">
        <v>0</v>
      </c>
      <c r="G190" s="83">
        <v>484565.97</v>
      </c>
      <c r="H190" s="83">
        <v>0</v>
      </c>
    </row>
    <row r="191" spans="1:8" x14ac:dyDescent="0.25">
      <c r="A191" s="77" t="s">
        <v>4</v>
      </c>
      <c r="B191" s="85" t="s">
        <v>5</v>
      </c>
      <c r="C191" s="83">
        <v>752858</v>
      </c>
      <c r="D191" s="83">
        <v>0</v>
      </c>
      <c r="E191" s="83">
        <v>370835</v>
      </c>
      <c r="F191" s="83">
        <v>0</v>
      </c>
      <c r="G191" s="83">
        <v>341374</v>
      </c>
      <c r="H191" s="83">
        <v>0</v>
      </c>
    </row>
    <row r="192" spans="1:8" x14ac:dyDescent="0.25">
      <c r="A192" s="77" t="s">
        <v>6</v>
      </c>
      <c r="B192" s="85" t="s">
        <v>7</v>
      </c>
      <c r="C192" s="83">
        <v>322437</v>
      </c>
      <c r="D192" s="83">
        <v>0</v>
      </c>
      <c r="E192" s="83">
        <v>161485</v>
      </c>
      <c r="F192" s="83">
        <v>0</v>
      </c>
      <c r="G192" s="83">
        <v>140677.21</v>
      </c>
      <c r="H192" s="83">
        <v>0</v>
      </c>
    </row>
    <row r="193" spans="1:8" x14ac:dyDescent="0.25">
      <c r="A193" s="77" t="s">
        <v>12</v>
      </c>
      <c r="B193" s="85" t="s">
        <v>13</v>
      </c>
      <c r="C193" s="83">
        <v>6000</v>
      </c>
      <c r="D193" s="83">
        <v>0</v>
      </c>
      <c r="E193" s="83">
        <v>0</v>
      </c>
      <c r="F193" s="83">
        <v>0</v>
      </c>
      <c r="G193" s="83">
        <v>0</v>
      </c>
      <c r="H193" s="83">
        <v>0</v>
      </c>
    </row>
    <row r="194" spans="1:8" x14ac:dyDescent="0.25">
      <c r="A194" s="77" t="s">
        <v>14</v>
      </c>
      <c r="B194" s="85" t="s">
        <v>15</v>
      </c>
      <c r="C194" s="83">
        <v>1945</v>
      </c>
      <c r="D194" s="83">
        <v>0</v>
      </c>
      <c r="E194" s="83">
        <v>1945</v>
      </c>
      <c r="F194" s="83">
        <v>0</v>
      </c>
      <c r="G194" s="83">
        <v>1944.8</v>
      </c>
      <c r="H194" s="83">
        <v>0</v>
      </c>
    </row>
    <row r="195" spans="1:8" x14ac:dyDescent="0.25">
      <c r="A195" s="77" t="s">
        <v>16</v>
      </c>
      <c r="B195" s="85" t="s">
        <v>17</v>
      </c>
      <c r="C195" s="83">
        <v>4000</v>
      </c>
      <c r="D195" s="83">
        <v>0</v>
      </c>
      <c r="E195" s="83">
        <v>2000</v>
      </c>
      <c r="F195" s="83">
        <v>0</v>
      </c>
      <c r="G195" s="83">
        <v>569.96</v>
      </c>
      <c r="H195" s="83">
        <v>0</v>
      </c>
    </row>
    <row r="196" spans="1:8" x14ac:dyDescent="0.25">
      <c r="A196" s="77" t="s">
        <v>18</v>
      </c>
      <c r="B196" s="85" t="s">
        <v>19</v>
      </c>
      <c r="C196" s="83">
        <v>115000</v>
      </c>
      <c r="D196" s="83">
        <v>0</v>
      </c>
      <c r="E196" s="83">
        <v>115000</v>
      </c>
      <c r="F196" s="83">
        <v>0</v>
      </c>
      <c r="G196" s="83">
        <v>35302.5</v>
      </c>
      <c r="H196" s="83">
        <v>0</v>
      </c>
    </row>
    <row r="197" spans="1:8" ht="33.75" x14ac:dyDescent="0.25">
      <c r="A197" s="75" t="s">
        <v>420</v>
      </c>
      <c r="B197" s="86" t="s">
        <v>322</v>
      </c>
      <c r="C197" s="82">
        <v>50760</v>
      </c>
      <c r="D197" s="82">
        <v>0</v>
      </c>
      <c r="E197" s="82">
        <v>17400</v>
      </c>
      <c r="F197" s="82">
        <v>0</v>
      </c>
      <c r="G197" s="82">
        <v>17400</v>
      </c>
      <c r="H197" s="82">
        <v>0</v>
      </c>
    </row>
    <row r="198" spans="1:8" x14ac:dyDescent="0.25">
      <c r="A198" s="77" t="s">
        <v>2</v>
      </c>
      <c r="B198" s="85" t="s">
        <v>3</v>
      </c>
      <c r="C198" s="83">
        <v>50760</v>
      </c>
      <c r="D198" s="83">
        <v>0</v>
      </c>
      <c r="E198" s="83">
        <v>17400</v>
      </c>
      <c r="F198" s="83">
        <v>0</v>
      </c>
      <c r="G198" s="83">
        <v>17400</v>
      </c>
      <c r="H198" s="83">
        <v>0</v>
      </c>
    </row>
    <row r="199" spans="1:8" x14ac:dyDescent="0.25">
      <c r="A199" s="77" t="s">
        <v>6</v>
      </c>
      <c r="B199" s="85" t="s">
        <v>7</v>
      </c>
      <c r="C199" s="83">
        <v>50760</v>
      </c>
      <c r="D199" s="83">
        <v>0</v>
      </c>
      <c r="E199" s="83">
        <v>17400</v>
      </c>
      <c r="F199" s="83">
        <v>0</v>
      </c>
      <c r="G199" s="83">
        <v>17400</v>
      </c>
      <c r="H199" s="83">
        <v>0</v>
      </c>
    </row>
    <row r="200" spans="1:8" ht="22.5" x14ac:dyDescent="0.25">
      <c r="A200" s="75" t="s">
        <v>421</v>
      </c>
      <c r="B200" s="86" t="s">
        <v>321</v>
      </c>
      <c r="C200" s="82">
        <v>4937000</v>
      </c>
      <c r="D200" s="82">
        <v>0</v>
      </c>
      <c r="E200" s="82">
        <v>962745</v>
      </c>
      <c r="F200" s="82">
        <v>0</v>
      </c>
      <c r="G200" s="82">
        <v>573497.19999999995</v>
      </c>
      <c r="H200" s="82">
        <v>0</v>
      </c>
    </row>
    <row r="201" spans="1:8" x14ac:dyDescent="0.25">
      <c r="A201" s="77" t="s">
        <v>2</v>
      </c>
      <c r="B201" s="85" t="s">
        <v>3</v>
      </c>
      <c r="C201" s="83">
        <v>4687000</v>
      </c>
      <c r="D201" s="83">
        <v>0</v>
      </c>
      <c r="E201" s="83">
        <v>962745</v>
      </c>
      <c r="F201" s="83">
        <v>0</v>
      </c>
      <c r="G201" s="83">
        <v>573497.19999999995</v>
      </c>
      <c r="H201" s="83">
        <v>0</v>
      </c>
    </row>
    <row r="202" spans="1:8" x14ac:dyDescent="0.25">
      <c r="A202" s="77" t="s">
        <v>6</v>
      </c>
      <c r="B202" s="85" t="s">
        <v>7</v>
      </c>
      <c r="C202" s="83">
        <v>4687000</v>
      </c>
      <c r="D202" s="83">
        <v>0</v>
      </c>
      <c r="E202" s="83">
        <v>962745</v>
      </c>
      <c r="F202" s="83">
        <v>0</v>
      </c>
      <c r="G202" s="83">
        <v>573497.19999999995</v>
      </c>
      <c r="H202" s="83">
        <v>0</v>
      </c>
    </row>
    <row r="203" spans="1:8" x14ac:dyDescent="0.25">
      <c r="A203" s="77" t="s">
        <v>18</v>
      </c>
      <c r="B203" s="85" t="s">
        <v>19</v>
      </c>
      <c r="C203" s="83">
        <v>250000</v>
      </c>
      <c r="D203" s="83">
        <v>0</v>
      </c>
      <c r="E203" s="83">
        <v>0</v>
      </c>
      <c r="F203" s="83">
        <v>0</v>
      </c>
      <c r="G203" s="83">
        <v>0</v>
      </c>
      <c r="H203" s="83">
        <v>0</v>
      </c>
    </row>
    <row r="204" spans="1:8" ht="33.75" x14ac:dyDescent="0.25">
      <c r="A204" s="75" t="s">
        <v>422</v>
      </c>
      <c r="B204" s="86" t="s">
        <v>320</v>
      </c>
      <c r="C204" s="82">
        <v>3872000</v>
      </c>
      <c r="D204" s="82">
        <v>0</v>
      </c>
      <c r="E204" s="82">
        <v>810000</v>
      </c>
      <c r="F204" s="82">
        <v>0</v>
      </c>
      <c r="G204" s="82">
        <v>436567.62</v>
      </c>
      <c r="H204" s="82">
        <v>0</v>
      </c>
    </row>
    <row r="205" spans="1:8" x14ac:dyDescent="0.25">
      <c r="A205" s="77" t="s">
        <v>2</v>
      </c>
      <c r="B205" s="85" t="s">
        <v>3</v>
      </c>
      <c r="C205" s="83">
        <v>3872000</v>
      </c>
      <c r="D205" s="83">
        <v>0</v>
      </c>
      <c r="E205" s="83">
        <v>810000</v>
      </c>
      <c r="F205" s="83">
        <v>0</v>
      </c>
      <c r="G205" s="83">
        <v>436567.62</v>
      </c>
      <c r="H205" s="83">
        <v>0</v>
      </c>
    </row>
    <row r="206" spans="1:8" x14ac:dyDescent="0.25">
      <c r="A206" s="77" t="s">
        <v>6</v>
      </c>
      <c r="B206" s="85" t="s">
        <v>7</v>
      </c>
      <c r="C206" s="83">
        <v>3872000</v>
      </c>
      <c r="D206" s="83">
        <v>0</v>
      </c>
      <c r="E206" s="83">
        <v>810000</v>
      </c>
      <c r="F206" s="83">
        <v>0</v>
      </c>
      <c r="G206" s="83">
        <v>436567.62</v>
      </c>
      <c r="H206" s="83">
        <v>0</v>
      </c>
    </row>
    <row r="207" spans="1:8" ht="22.5" x14ac:dyDescent="0.25">
      <c r="A207" s="75" t="s">
        <v>423</v>
      </c>
      <c r="B207" s="86" t="s">
        <v>319</v>
      </c>
      <c r="C207" s="82">
        <v>633000</v>
      </c>
      <c r="D207" s="82">
        <v>0</v>
      </c>
      <c r="E207" s="82">
        <v>122945</v>
      </c>
      <c r="F207" s="82">
        <v>0</v>
      </c>
      <c r="G207" s="82">
        <v>107129.58</v>
      </c>
      <c r="H207" s="82">
        <v>0</v>
      </c>
    </row>
    <row r="208" spans="1:8" x14ac:dyDescent="0.25">
      <c r="A208" s="77" t="s">
        <v>2</v>
      </c>
      <c r="B208" s="85" t="s">
        <v>3</v>
      </c>
      <c r="C208" s="83">
        <v>633000</v>
      </c>
      <c r="D208" s="83">
        <v>0</v>
      </c>
      <c r="E208" s="83">
        <v>122945</v>
      </c>
      <c r="F208" s="83">
        <v>0</v>
      </c>
      <c r="G208" s="83">
        <v>107129.58</v>
      </c>
      <c r="H208" s="83">
        <v>0</v>
      </c>
    </row>
    <row r="209" spans="1:8" x14ac:dyDescent="0.25">
      <c r="A209" s="77" t="s">
        <v>6</v>
      </c>
      <c r="B209" s="85" t="s">
        <v>7</v>
      </c>
      <c r="C209" s="83">
        <v>633000</v>
      </c>
      <c r="D209" s="83">
        <v>0</v>
      </c>
      <c r="E209" s="83">
        <v>122945</v>
      </c>
      <c r="F209" s="83">
        <v>0</v>
      </c>
      <c r="G209" s="83">
        <v>107129.58</v>
      </c>
      <c r="H209" s="83">
        <v>0</v>
      </c>
    </row>
    <row r="210" spans="1:8" ht="33.75" x14ac:dyDescent="0.25">
      <c r="A210" s="75" t="s">
        <v>490</v>
      </c>
      <c r="B210" s="86" t="s">
        <v>491</v>
      </c>
      <c r="C210" s="82">
        <v>432000</v>
      </c>
      <c r="D210" s="82">
        <v>0</v>
      </c>
      <c r="E210" s="82">
        <v>29800</v>
      </c>
      <c r="F210" s="82">
        <v>0</v>
      </c>
      <c r="G210" s="82">
        <v>29800</v>
      </c>
      <c r="H210" s="82">
        <v>0</v>
      </c>
    </row>
    <row r="211" spans="1:8" x14ac:dyDescent="0.25">
      <c r="A211" s="77" t="s">
        <v>2</v>
      </c>
      <c r="B211" s="85" t="s">
        <v>3</v>
      </c>
      <c r="C211" s="83">
        <v>182000</v>
      </c>
      <c r="D211" s="83">
        <v>0</v>
      </c>
      <c r="E211" s="83">
        <v>29800</v>
      </c>
      <c r="F211" s="83">
        <v>0</v>
      </c>
      <c r="G211" s="83">
        <v>29800</v>
      </c>
      <c r="H211" s="83">
        <v>0</v>
      </c>
    </row>
    <row r="212" spans="1:8" x14ac:dyDescent="0.25">
      <c r="A212" s="77" t="s">
        <v>6</v>
      </c>
      <c r="B212" s="85" t="s">
        <v>7</v>
      </c>
      <c r="C212" s="83">
        <v>182000</v>
      </c>
      <c r="D212" s="83">
        <v>0</v>
      </c>
      <c r="E212" s="83">
        <v>29800</v>
      </c>
      <c r="F212" s="83">
        <v>0</v>
      </c>
      <c r="G212" s="83">
        <v>29800</v>
      </c>
      <c r="H212" s="83">
        <v>0</v>
      </c>
    </row>
    <row r="213" spans="1:8" x14ac:dyDescent="0.25">
      <c r="A213" s="77" t="s">
        <v>18</v>
      </c>
      <c r="B213" s="85" t="s">
        <v>19</v>
      </c>
      <c r="C213" s="83">
        <v>250000</v>
      </c>
      <c r="D213" s="83">
        <v>0</v>
      </c>
      <c r="E213" s="83">
        <v>0</v>
      </c>
      <c r="F213" s="83">
        <v>0</v>
      </c>
      <c r="G213" s="83">
        <v>0</v>
      </c>
      <c r="H213" s="83">
        <v>0</v>
      </c>
    </row>
    <row r="214" spans="1:8" ht="22.5" x14ac:dyDescent="0.25">
      <c r="A214" s="75" t="s">
        <v>424</v>
      </c>
      <c r="B214" s="86" t="s">
        <v>318</v>
      </c>
      <c r="C214" s="82">
        <v>3585000</v>
      </c>
      <c r="D214" s="82">
        <v>0</v>
      </c>
      <c r="E214" s="82">
        <v>549369</v>
      </c>
      <c r="F214" s="82">
        <v>0</v>
      </c>
      <c r="G214" s="82">
        <v>458779.79</v>
      </c>
      <c r="H214" s="82">
        <v>0</v>
      </c>
    </row>
    <row r="215" spans="1:8" x14ac:dyDescent="0.25">
      <c r="A215" s="99"/>
      <c r="B215" s="100" t="s">
        <v>736</v>
      </c>
      <c r="C215" s="83">
        <v>13</v>
      </c>
      <c r="D215" s="83">
        <v>0</v>
      </c>
      <c r="E215" s="83">
        <v>13</v>
      </c>
      <c r="F215" s="83">
        <v>0</v>
      </c>
      <c r="G215" s="83">
        <v>13</v>
      </c>
      <c r="H215" s="83">
        <v>0</v>
      </c>
    </row>
    <row r="216" spans="1:8" x14ac:dyDescent="0.25">
      <c r="A216" s="77" t="s">
        <v>2</v>
      </c>
      <c r="B216" s="85" t="s">
        <v>3</v>
      </c>
      <c r="C216" s="83">
        <v>1819463</v>
      </c>
      <c r="D216" s="83">
        <v>0</v>
      </c>
      <c r="E216" s="83">
        <v>504832</v>
      </c>
      <c r="F216" s="83">
        <v>0</v>
      </c>
      <c r="G216" s="83">
        <v>447121.81</v>
      </c>
      <c r="H216" s="83">
        <v>0</v>
      </c>
    </row>
    <row r="217" spans="1:8" x14ac:dyDescent="0.25">
      <c r="A217" s="77" t="s">
        <v>4</v>
      </c>
      <c r="B217" s="85" t="s">
        <v>5</v>
      </c>
      <c r="C217" s="83">
        <v>245457</v>
      </c>
      <c r="D217" s="83">
        <v>0</v>
      </c>
      <c r="E217" s="83">
        <v>120057</v>
      </c>
      <c r="F217" s="83">
        <v>0</v>
      </c>
      <c r="G217" s="83">
        <v>115499.99</v>
      </c>
      <c r="H217" s="83">
        <v>0</v>
      </c>
    </row>
    <row r="218" spans="1:8" x14ac:dyDescent="0.25">
      <c r="A218" s="77" t="s">
        <v>6</v>
      </c>
      <c r="B218" s="85" t="s">
        <v>7</v>
      </c>
      <c r="C218" s="83">
        <v>1563863</v>
      </c>
      <c r="D218" s="83">
        <v>0</v>
      </c>
      <c r="E218" s="83">
        <v>375780</v>
      </c>
      <c r="F218" s="83">
        <v>0</v>
      </c>
      <c r="G218" s="83">
        <v>323858.26</v>
      </c>
      <c r="H218" s="83">
        <v>0</v>
      </c>
    </row>
    <row r="219" spans="1:8" x14ac:dyDescent="0.25">
      <c r="A219" s="77" t="s">
        <v>12</v>
      </c>
      <c r="B219" s="85" t="s">
        <v>13</v>
      </c>
      <c r="C219" s="83">
        <v>2500</v>
      </c>
      <c r="D219" s="83">
        <v>0</v>
      </c>
      <c r="E219" s="83">
        <v>2500</v>
      </c>
      <c r="F219" s="83">
        <v>0</v>
      </c>
      <c r="G219" s="83">
        <v>2088.6799999999998</v>
      </c>
      <c r="H219" s="83">
        <v>0</v>
      </c>
    </row>
    <row r="220" spans="1:8" x14ac:dyDescent="0.25">
      <c r="A220" s="77" t="s">
        <v>14</v>
      </c>
      <c r="B220" s="85" t="s">
        <v>15</v>
      </c>
      <c r="C220" s="83">
        <v>5343</v>
      </c>
      <c r="D220" s="83">
        <v>0</v>
      </c>
      <c r="E220" s="83">
        <v>5343</v>
      </c>
      <c r="F220" s="83">
        <v>0</v>
      </c>
      <c r="G220" s="83">
        <v>5342.9</v>
      </c>
      <c r="H220" s="83">
        <v>0</v>
      </c>
    </row>
    <row r="221" spans="1:8" x14ac:dyDescent="0.25">
      <c r="A221" s="77" t="s">
        <v>16</v>
      </c>
      <c r="B221" s="85" t="s">
        <v>17</v>
      </c>
      <c r="C221" s="83">
        <v>2300</v>
      </c>
      <c r="D221" s="83">
        <v>0</v>
      </c>
      <c r="E221" s="83">
        <v>1152</v>
      </c>
      <c r="F221" s="83">
        <v>0</v>
      </c>
      <c r="G221" s="83">
        <v>331.98</v>
      </c>
      <c r="H221" s="83">
        <v>0</v>
      </c>
    </row>
    <row r="222" spans="1:8" x14ac:dyDescent="0.25">
      <c r="A222" s="77" t="s">
        <v>18</v>
      </c>
      <c r="B222" s="85" t="s">
        <v>19</v>
      </c>
      <c r="C222" s="83">
        <v>1765537</v>
      </c>
      <c r="D222" s="83">
        <v>0</v>
      </c>
      <c r="E222" s="83">
        <v>44537</v>
      </c>
      <c r="F222" s="83">
        <v>0</v>
      </c>
      <c r="G222" s="83">
        <v>11657.98</v>
      </c>
      <c r="H222" s="83">
        <v>0</v>
      </c>
    </row>
    <row r="223" spans="1:8" ht="33.75" x14ac:dyDescent="0.25">
      <c r="A223" s="75" t="s">
        <v>425</v>
      </c>
      <c r="B223" s="86" t="s">
        <v>317</v>
      </c>
      <c r="C223" s="82">
        <v>938000</v>
      </c>
      <c r="D223" s="82">
        <v>0</v>
      </c>
      <c r="E223" s="82">
        <v>410369</v>
      </c>
      <c r="F223" s="82">
        <v>0</v>
      </c>
      <c r="G223" s="82">
        <v>367434.81</v>
      </c>
      <c r="H223" s="82">
        <v>0</v>
      </c>
    </row>
    <row r="224" spans="1:8" x14ac:dyDescent="0.25">
      <c r="A224" s="99"/>
      <c r="B224" s="100" t="s">
        <v>736</v>
      </c>
      <c r="C224" s="83">
        <v>13</v>
      </c>
      <c r="D224" s="83">
        <v>0</v>
      </c>
      <c r="E224" s="83">
        <v>13</v>
      </c>
      <c r="F224" s="83">
        <v>0</v>
      </c>
      <c r="G224" s="83">
        <v>13</v>
      </c>
      <c r="H224" s="83">
        <v>0</v>
      </c>
    </row>
    <row r="225" spans="1:8" x14ac:dyDescent="0.25">
      <c r="A225" s="77" t="s">
        <v>2</v>
      </c>
      <c r="B225" s="85" t="s">
        <v>3</v>
      </c>
      <c r="C225" s="83">
        <v>863463</v>
      </c>
      <c r="D225" s="83">
        <v>0</v>
      </c>
      <c r="E225" s="83">
        <v>400832</v>
      </c>
      <c r="F225" s="83">
        <v>0</v>
      </c>
      <c r="G225" s="83">
        <v>361897.81</v>
      </c>
      <c r="H225" s="83">
        <v>0</v>
      </c>
    </row>
    <row r="226" spans="1:8" x14ac:dyDescent="0.25">
      <c r="A226" s="77" t="s">
        <v>4</v>
      </c>
      <c r="B226" s="85" t="s">
        <v>5</v>
      </c>
      <c r="C226" s="83">
        <v>245457</v>
      </c>
      <c r="D226" s="83">
        <v>0</v>
      </c>
      <c r="E226" s="83">
        <v>120057</v>
      </c>
      <c r="F226" s="83">
        <v>0</v>
      </c>
      <c r="G226" s="83">
        <v>115499.99</v>
      </c>
      <c r="H226" s="83">
        <v>0</v>
      </c>
    </row>
    <row r="227" spans="1:8" x14ac:dyDescent="0.25">
      <c r="A227" s="77" t="s">
        <v>6</v>
      </c>
      <c r="B227" s="85" t="s">
        <v>7</v>
      </c>
      <c r="C227" s="83">
        <v>607863</v>
      </c>
      <c r="D227" s="83">
        <v>0</v>
      </c>
      <c r="E227" s="83">
        <v>271780</v>
      </c>
      <c r="F227" s="83">
        <v>0</v>
      </c>
      <c r="G227" s="83">
        <v>238634.26</v>
      </c>
      <c r="H227" s="83">
        <v>0</v>
      </c>
    </row>
    <row r="228" spans="1:8" x14ac:dyDescent="0.25">
      <c r="A228" s="77" t="s">
        <v>12</v>
      </c>
      <c r="B228" s="85" t="s">
        <v>13</v>
      </c>
      <c r="C228" s="83">
        <v>2500</v>
      </c>
      <c r="D228" s="83">
        <v>0</v>
      </c>
      <c r="E228" s="83">
        <v>2500</v>
      </c>
      <c r="F228" s="83">
        <v>0</v>
      </c>
      <c r="G228" s="83">
        <v>2088.6799999999998</v>
      </c>
      <c r="H228" s="83">
        <v>0</v>
      </c>
    </row>
    <row r="229" spans="1:8" x14ac:dyDescent="0.25">
      <c r="A229" s="77" t="s">
        <v>14</v>
      </c>
      <c r="B229" s="85" t="s">
        <v>15</v>
      </c>
      <c r="C229" s="83">
        <v>5343</v>
      </c>
      <c r="D229" s="83">
        <v>0</v>
      </c>
      <c r="E229" s="83">
        <v>5343</v>
      </c>
      <c r="F229" s="83">
        <v>0</v>
      </c>
      <c r="G229" s="83">
        <v>5342.9</v>
      </c>
      <c r="H229" s="83">
        <v>0</v>
      </c>
    </row>
    <row r="230" spans="1:8" x14ac:dyDescent="0.25">
      <c r="A230" s="77" t="s">
        <v>16</v>
      </c>
      <c r="B230" s="85" t="s">
        <v>17</v>
      </c>
      <c r="C230" s="83">
        <v>2300</v>
      </c>
      <c r="D230" s="83">
        <v>0</v>
      </c>
      <c r="E230" s="83">
        <v>1152</v>
      </c>
      <c r="F230" s="83">
        <v>0</v>
      </c>
      <c r="G230" s="83">
        <v>331.98</v>
      </c>
      <c r="H230" s="83">
        <v>0</v>
      </c>
    </row>
    <row r="231" spans="1:8" x14ac:dyDescent="0.25">
      <c r="A231" s="77" t="s">
        <v>18</v>
      </c>
      <c r="B231" s="85" t="s">
        <v>19</v>
      </c>
      <c r="C231" s="83">
        <v>74537</v>
      </c>
      <c r="D231" s="83">
        <v>0</v>
      </c>
      <c r="E231" s="83">
        <v>9537</v>
      </c>
      <c r="F231" s="83">
        <v>0</v>
      </c>
      <c r="G231" s="83">
        <v>5537</v>
      </c>
      <c r="H231" s="83">
        <v>0</v>
      </c>
    </row>
    <row r="232" spans="1:8" ht="22.5" x14ac:dyDescent="0.25">
      <c r="A232" s="75" t="s">
        <v>426</v>
      </c>
      <c r="B232" s="86" t="s">
        <v>316</v>
      </c>
      <c r="C232" s="82">
        <v>2173000</v>
      </c>
      <c r="D232" s="82">
        <v>0</v>
      </c>
      <c r="E232" s="82">
        <v>49000</v>
      </c>
      <c r="F232" s="82">
        <v>0</v>
      </c>
      <c r="G232" s="82">
        <v>11264.98</v>
      </c>
      <c r="H232" s="82">
        <v>0</v>
      </c>
    </row>
    <row r="233" spans="1:8" x14ac:dyDescent="0.25">
      <c r="A233" s="77" t="s">
        <v>2</v>
      </c>
      <c r="B233" s="85" t="s">
        <v>3</v>
      </c>
      <c r="C233" s="83">
        <v>522000</v>
      </c>
      <c r="D233" s="83">
        <v>0</v>
      </c>
      <c r="E233" s="83">
        <v>14000</v>
      </c>
      <c r="F233" s="83">
        <v>0</v>
      </c>
      <c r="G233" s="83">
        <v>5144</v>
      </c>
      <c r="H233" s="83">
        <v>0</v>
      </c>
    </row>
    <row r="234" spans="1:8" x14ac:dyDescent="0.25">
      <c r="A234" s="77" t="s">
        <v>6</v>
      </c>
      <c r="B234" s="85" t="s">
        <v>7</v>
      </c>
      <c r="C234" s="83">
        <v>522000</v>
      </c>
      <c r="D234" s="83">
        <v>0</v>
      </c>
      <c r="E234" s="83">
        <v>14000</v>
      </c>
      <c r="F234" s="83">
        <v>0</v>
      </c>
      <c r="G234" s="83">
        <v>5144</v>
      </c>
      <c r="H234" s="83">
        <v>0</v>
      </c>
    </row>
    <row r="235" spans="1:8" x14ac:dyDescent="0.25">
      <c r="A235" s="77" t="s">
        <v>18</v>
      </c>
      <c r="B235" s="85" t="s">
        <v>19</v>
      </c>
      <c r="C235" s="83">
        <v>1651000</v>
      </c>
      <c r="D235" s="83">
        <v>0</v>
      </c>
      <c r="E235" s="83">
        <v>35000</v>
      </c>
      <c r="F235" s="83">
        <v>0</v>
      </c>
      <c r="G235" s="83">
        <v>6120.98</v>
      </c>
      <c r="H235" s="83">
        <v>0</v>
      </c>
    </row>
    <row r="236" spans="1:8" ht="22.5" x14ac:dyDescent="0.25">
      <c r="A236" s="75" t="s">
        <v>492</v>
      </c>
      <c r="B236" s="86" t="s">
        <v>493</v>
      </c>
      <c r="C236" s="82">
        <v>474000</v>
      </c>
      <c r="D236" s="82">
        <v>0</v>
      </c>
      <c r="E236" s="82">
        <v>90000</v>
      </c>
      <c r="F236" s="82">
        <v>0</v>
      </c>
      <c r="G236" s="82">
        <v>80080</v>
      </c>
      <c r="H236" s="82">
        <v>0</v>
      </c>
    </row>
    <row r="237" spans="1:8" x14ac:dyDescent="0.25">
      <c r="A237" s="77" t="s">
        <v>2</v>
      </c>
      <c r="B237" s="85" t="s">
        <v>3</v>
      </c>
      <c r="C237" s="83">
        <v>434000</v>
      </c>
      <c r="D237" s="83">
        <v>0</v>
      </c>
      <c r="E237" s="83">
        <v>90000</v>
      </c>
      <c r="F237" s="83">
        <v>0</v>
      </c>
      <c r="G237" s="83">
        <v>80080</v>
      </c>
      <c r="H237" s="83">
        <v>0</v>
      </c>
    </row>
    <row r="238" spans="1:8" x14ac:dyDescent="0.25">
      <c r="A238" s="77" t="s">
        <v>6</v>
      </c>
      <c r="B238" s="85" t="s">
        <v>7</v>
      </c>
      <c r="C238" s="83">
        <v>434000</v>
      </c>
      <c r="D238" s="83">
        <v>0</v>
      </c>
      <c r="E238" s="83">
        <v>90000</v>
      </c>
      <c r="F238" s="83">
        <v>0</v>
      </c>
      <c r="G238" s="83">
        <v>80080</v>
      </c>
      <c r="H238" s="83">
        <v>0</v>
      </c>
    </row>
    <row r="239" spans="1:8" x14ac:dyDescent="0.25">
      <c r="A239" s="77" t="s">
        <v>18</v>
      </c>
      <c r="B239" s="85" t="s">
        <v>19</v>
      </c>
      <c r="C239" s="83">
        <v>40000</v>
      </c>
      <c r="D239" s="83">
        <v>0</v>
      </c>
      <c r="E239" s="83">
        <v>0</v>
      </c>
      <c r="F239" s="83">
        <v>0</v>
      </c>
      <c r="G239" s="83">
        <v>0</v>
      </c>
      <c r="H239" s="83">
        <v>0</v>
      </c>
    </row>
    <row r="240" spans="1:8" ht="22.5" x14ac:dyDescent="0.25">
      <c r="A240" s="75" t="s">
        <v>567</v>
      </c>
      <c r="B240" s="86" t="s">
        <v>568</v>
      </c>
      <c r="C240" s="82">
        <v>1963500</v>
      </c>
      <c r="D240" s="82">
        <v>0</v>
      </c>
      <c r="E240" s="82">
        <v>1963500</v>
      </c>
      <c r="F240" s="82">
        <v>0</v>
      </c>
      <c r="G240" s="82">
        <v>1962838.94</v>
      </c>
      <c r="H240" s="82">
        <v>0</v>
      </c>
    </row>
    <row r="241" spans="1:8" x14ac:dyDescent="0.25">
      <c r="A241" s="77" t="s">
        <v>2</v>
      </c>
      <c r="B241" s="85" t="s">
        <v>3</v>
      </c>
      <c r="C241" s="83">
        <v>1963500</v>
      </c>
      <c r="D241" s="83">
        <v>0</v>
      </c>
      <c r="E241" s="83">
        <v>1963500</v>
      </c>
      <c r="F241" s="83">
        <v>0</v>
      </c>
      <c r="G241" s="83">
        <v>1962838.94</v>
      </c>
      <c r="H241" s="83">
        <v>0</v>
      </c>
    </row>
    <row r="242" spans="1:8" x14ac:dyDescent="0.25">
      <c r="A242" s="77" t="s">
        <v>6</v>
      </c>
      <c r="B242" s="85" t="s">
        <v>7</v>
      </c>
      <c r="C242" s="83">
        <v>1963500</v>
      </c>
      <c r="D242" s="83">
        <v>0</v>
      </c>
      <c r="E242" s="83">
        <v>1963500</v>
      </c>
      <c r="F242" s="83">
        <v>0</v>
      </c>
      <c r="G242" s="83">
        <v>1962838.94</v>
      </c>
      <c r="H242" s="83">
        <v>0</v>
      </c>
    </row>
    <row r="243" spans="1:8" ht="33.75" x14ac:dyDescent="0.25">
      <c r="A243" s="75" t="s">
        <v>622</v>
      </c>
      <c r="B243" s="86" t="s">
        <v>623</v>
      </c>
      <c r="C243" s="82">
        <v>1636500</v>
      </c>
      <c r="D243" s="82">
        <v>0</v>
      </c>
      <c r="E243" s="82">
        <v>1336500</v>
      </c>
      <c r="F243" s="82">
        <v>0</v>
      </c>
      <c r="G243" s="82">
        <v>879145</v>
      </c>
      <c r="H243" s="82">
        <v>0</v>
      </c>
    </row>
    <row r="244" spans="1:8" x14ac:dyDescent="0.25">
      <c r="A244" s="77" t="s">
        <v>2</v>
      </c>
      <c r="B244" s="85" t="s">
        <v>3</v>
      </c>
      <c r="C244" s="83">
        <v>1636500</v>
      </c>
      <c r="D244" s="83">
        <v>0</v>
      </c>
      <c r="E244" s="83">
        <v>1336500</v>
      </c>
      <c r="F244" s="83">
        <v>0</v>
      </c>
      <c r="G244" s="83">
        <v>879145</v>
      </c>
      <c r="H244" s="83">
        <v>0</v>
      </c>
    </row>
    <row r="245" spans="1:8" x14ac:dyDescent="0.25">
      <c r="A245" s="77" t="s">
        <v>16</v>
      </c>
      <c r="B245" s="85" t="s">
        <v>17</v>
      </c>
      <c r="C245" s="83">
        <v>1636500</v>
      </c>
      <c r="D245" s="83">
        <v>0</v>
      </c>
      <c r="E245" s="83">
        <v>1336500</v>
      </c>
      <c r="F245" s="83">
        <v>0</v>
      </c>
      <c r="G245" s="83">
        <v>879145</v>
      </c>
      <c r="H245" s="83">
        <v>0</v>
      </c>
    </row>
    <row r="246" spans="1:8" ht="22.5" x14ac:dyDescent="0.25">
      <c r="A246" s="75" t="s">
        <v>427</v>
      </c>
      <c r="B246" s="86" t="s">
        <v>458</v>
      </c>
      <c r="C246" s="82">
        <v>55647568</v>
      </c>
      <c r="D246" s="82">
        <v>0</v>
      </c>
      <c r="E246" s="82">
        <v>11455429</v>
      </c>
      <c r="F246" s="82">
        <v>0</v>
      </c>
      <c r="G246" s="82">
        <v>10822838.140000001</v>
      </c>
      <c r="H246" s="82">
        <v>0</v>
      </c>
    </row>
    <row r="247" spans="1:8" x14ac:dyDescent="0.25">
      <c r="A247" s="99"/>
      <c r="B247" s="100" t="s">
        <v>736</v>
      </c>
      <c r="C247" s="83">
        <v>59</v>
      </c>
      <c r="D247" s="83">
        <v>0</v>
      </c>
      <c r="E247" s="83">
        <v>59</v>
      </c>
      <c r="F247" s="83">
        <v>0</v>
      </c>
      <c r="G247" s="83">
        <v>59</v>
      </c>
      <c r="H247" s="83">
        <v>0</v>
      </c>
    </row>
    <row r="248" spans="1:8" x14ac:dyDescent="0.25">
      <c r="A248" s="77" t="s">
        <v>2</v>
      </c>
      <c r="B248" s="85" t="s">
        <v>3</v>
      </c>
      <c r="C248" s="83">
        <v>10854684</v>
      </c>
      <c r="D248" s="83">
        <v>0</v>
      </c>
      <c r="E248" s="83">
        <v>5169956</v>
      </c>
      <c r="F248" s="83">
        <v>0</v>
      </c>
      <c r="G248" s="83">
        <v>4682740.7699999996</v>
      </c>
      <c r="H248" s="83">
        <v>0</v>
      </c>
    </row>
    <row r="249" spans="1:8" x14ac:dyDescent="0.25">
      <c r="A249" s="77" t="s">
        <v>4</v>
      </c>
      <c r="B249" s="85" t="s">
        <v>5</v>
      </c>
      <c r="C249" s="83">
        <v>1297059</v>
      </c>
      <c r="D249" s="83">
        <v>0</v>
      </c>
      <c r="E249" s="83">
        <v>614989</v>
      </c>
      <c r="F249" s="83">
        <v>0</v>
      </c>
      <c r="G249" s="83">
        <v>545271.49</v>
      </c>
      <c r="H249" s="83">
        <v>0</v>
      </c>
    </row>
    <row r="250" spans="1:8" x14ac:dyDescent="0.25">
      <c r="A250" s="77" t="s">
        <v>6</v>
      </c>
      <c r="B250" s="85" t="s">
        <v>7</v>
      </c>
      <c r="C250" s="83">
        <v>9426089</v>
      </c>
      <c r="D250" s="83">
        <v>0</v>
      </c>
      <c r="E250" s="83">
        <v>4440131</v>
      </c>
      <c r="F250" s="83">
        <v>0</v>
      </c>
      <c r="G250" s="83">
        <v>4119045.21</v>
      </c>
      <c r="H250" s="83">
        <v>0</v>
      </c>
    </row>
    <row r="251" spans="1:8" x14ac:dyDescent="0.25">
      <c r="A251" s="77" t="s">
        <v>14</v>
      </c>
      <c r="B251" s="85" t="s">
        <v>15</v>
      </c>
      <c r="C251" s="83">
        <v>1036</v>
      </c>
      <c r="D251" s="83">
        <v>0</v>
      </c>
      <c r="E251" s="83">
        <v>1036</v>
      </c>
      <c r="F251" s="83">
        <v>0</v>
      </c>
      <c r="G251" s="83">
        <v>988.16</v>
      </c>
      <c r="H251" s="83">
        <v>0</v>
      </c>
    </row>
    <row r="252" spans="1:8" x14ac:dyDescent="0.25">
      <c r="A252" s="77" t="s">
        <v>16</v>
      </c>
      <c r="B252" s="85" t="s">
        <v>17</v>
      </c>
      <c r="C252" s="83">
        <v>130500</v>
      </c>
      <c r="D252" s="83">
        <v>0</v>
      </c>
      <c r="E252" s="83">
        <v>113800</v>
      </c>
      <c r="F252" s="83">
        <v>0</v>
      </c>
      <c r="G252" s="83">
        <v>17435.91</v>
      </c>
      <c r="H252" s="83">
        <v>0</v>
      </c>
    </row>
    <row r="253" spans="1:8" x14ac:dyDescent="0.25">
      <c r="A253" s="77" t="s">
        <v>18</v>
      </c>
      <c r="B253" s="85" t="s">
        <v>19</v>
      </c>
      <c r="C253" s="83">
        <v>44792884</v>
      </c>
      <c r="D253" s="83">
        <v>0</v>
      </c>
      <c r="E253" s="83">
        <v>6285473</v>
      </c>
      <c r="F253" s="83">
        <v>0</v>
      </c>
      <c r="G253" s="83">
        <v>6140097.3700000001</v>
      </c>
      <c r="H253" s="83">
        <v>0</v>
      </c>
    </row>
    <row r="254" spans="1:8" x14ac:dyDescent="0.25">
      <c r="A254" s="75" t="s">
        <v>428</v>
      </c>
      <c r="B254" s="86" t="s">
        <v>459</v>
      </c>
      <c r="C254" s="82">
        <v>1855499</v>
      </c>
      <c r="D254" s="82">
        <v>0</v>
      </c>
      <c r="E254" s="82">
        <v>869794</v>
      </c>
      <c r="F254" s="82">
        <v>0</v>
      </c>
      <c r="G254" s="82">
        <v>739003.6</v>
      </c>
      <c r="H254" s="82">
        <v>0</v>
      </c>
    </row>
    <row r="255" spans="1:8" x14ac:dyDescent="0.25">
      <c r="A255" s="99"/>
      <c r="B255" s="100" t="s">
        <v>736</v>
      </c>
      <c r="C255" s="83">
        <v>59</v>
      </c>
      <c r="D255" s="83">
        <v>0</v>
      </c>
      <c r="E255" s="83">
        <v>59</v>
      </c>
      <c r="F255" s="83">
        <v>0</v>
      </c>
      <c r="G255" s="83">
        <v>59</v>
      </c>
      <c r="H255" s="83">
        <v>0</v>
      </c>
    </row>
    <row r="256" spans="1:8" x14ac:dyDescent="0.25">
      <c r="A256" s="77" t="s">
        <v>2</v>
      </c>
      <c r="B256" s="85" t="s">
        <v>3</v>
      </c>
      <c r="C256" s="83">
        <v>1715508</v>
      </c>
      <c r="D256" s="83">
        <v>0</v>
      </c>
      <c r="E256" s="83">
        <v>819794</v>
      </c>
      <c r="F256" s="83">
        <v>0</v>
      </c>
      <c r="G256" s="83">
        <v>721080.06</v>
      </c>
      <c r="H256" s="83">
        <v>0</v>
      </c>
    </row>
    <row r="257" spans="1:8" x14ac:dyDescent="0.25">
      <c r="A257" s="77" t="s">
        <v>4</v>
      </c>
      <c r="B257" s="85" t="s">
        <v>5</v>
      </c>
      <c r="C257" s="83">
        <v>1297059</v>
      </c>
      <c r="D257" s="83">
        <v>0</v>
      </c>
      <c r="E257" s="83">
        <v>614989</v>
      </c>
      <c r="F257" s="83">
        <v>0</v>
      </c>
      <c r="G257" s="83">
        <v>545271.49</v>
      </c>
      <c r="H257" s="83">
        <v>0</v>
      </c>
    </row>
    <row r="258" spans="1:8" x14ac:dyDescent="0.25">
      <c r="A258" s="77" t="s">
        <v>6</v>
      </c>
      <c r="B258" s="85" t="s">
        <v>7</v>
      </c>
      <c r="C258" s="83">
        <v>409124</v>
      </c>
      <c r="D258" s="83">
        <v>0</v>
      </c>
      <c r="E258" s="83">
        <v>199980</v>
      </c>
      <c r="F258" s="83">
        <v>0</v>
      </c>
      <c r="G258" s="83">
        <v>172792.28</v>
      </c>
      <c r="H258" s="83">
        <v>0</v>
      </c>
    </row>
    <row r="259" spans="1:8" x14ac:dyDescent="0.25">
      <c r="A259" s="77" t="s">
        <v>14</v>
      </c>
      <c r="B259" s="85" t="s">
        <v>15</v>
      </c>
      <c r="C259" s="83">
        <v>325</v>
      </c>
      <c r="D259" s="83">
        <v>0</v>
      </c>
      <c r="E259" s="83">
        <v>325</v>
      </c>
      <c r="F259" s="83">
        <v>0</v>
      </c>
      <c r="G259" s="83">
        <v>325</v>
      </c>
      <c r="H259" s="83">
        <v>0</v>
      </c>
    </row>
    <row r="260" spans="1:8" x14ac:dyDescent="0.25">
      <c r="A260" s="77" t="s">
        <v>16</v>
      </c>
      <c r="B260" s="85" t="s">
        <v>17</v>
      </c>
      <c r="C260" s="83">
        <v>9000</v>
      </c>
      <c r="D260" s="83">
        <v>0</v>
      </c>
      <c r="E260" s="83">
        <v>4500</v>
      </c>
      <c r="F260" s="83">
        <v>0</v>
      </c>
      <c r="G260" s="83">
        <v>2691.29</v>
      </c>
      <c r="H260" s="83">
        <v>0</v>
      </c>
    </row>
    <row r="261" spans="1:8" x14ac:dyDescent="0.25">
      <c r="A261" s="77" t="s">
        <v>18</v>
      </c>
      <c r="B261" s="85" t="s">
        <v>19</v>
      </c>
      <c r="C261" s="83">
        <v>139991</v>
      </c>
      <c r="D261" s="83">
        <v>0</v>
      </c>
      <c r="E261" s="83">
        <v>50000</v>
      </c>
      <c r="F261" s="83">
        <v>0</v>
      </c>
      <c r="G261" s="83">
        <v>17923.54</v>
      </c>
      <c r="H261" s="83">
        <v>0</v>
      </c>
    </row>
    <row r="262" spans="1:8" ht="22.5" x14ac:dyDescent="0.25">
      <c r="A262" s="75" t="s">
        <v>429</v>
      </c>
      <c r="B262" s="86" t="s">
        <v>460</v>
      </c>
      <c r="C262" s="82">
        <v>53792069</v>
      </c>
      <c r="D262" s="82">
        <v>0</v>
      </c>
      <c r="E262" s="82">
        <v>10585635</v>
      </c>
      <c r="F262" s="82">
        <v>0</v>
      </c>
      <c r="G262" s="82">
        <v>10083834.539999999</v>
      </c>
      <c r="H262" s="82">
        <v>0</v>
      </c>
    </row>
    <row r="263" spans="1:8" x14ac:dyDescent="0.25">
      <c r="A263" s="77" t="s">
        <v>2</v>
      </c>
      <c r="B263" s="85" t="s">
        <v>3</v>
      </c>
      <c r="C263" s="83">
        <v>9139176</v>
      </c>
      <c r="D263" s="83">
        <v>0</v>
      </c>
      <c r="E263" s="83">
        <v>4350162</v>
      </c>
      <c r="F263" s="83">
        <v>0</v>
      </c>
      <c r="G263" s="83">
        <v>3961660.71</v>
      </c>
      <c r="H263" s="83">
        <v>0</v>
      </c>
    </row>
    <row r="264" spans="1:8" x14ac:dyDescent="0.25">
      <c r="A264" s="77" t="s">
        <v>6</v>
      </c>
      <c r="B264" s="85" t="s">
        <v>7</v>
      </c>
      <c r="C264" s="83">
        <v>9016965</v>
      </c>
      <c r="D264" s="83">
        <v>0</v>
      </c>
      <c r="E264" s="83">
        <v>4240151</v>
      </c>
      <c r="F264" s="83">
        <v>0</v>
      </c>
      <c r="G264" s="83">
        <v>3946252.93</v>
      </c>
      <c r="H264" s="83">
        <v>0</v>
      </c>
    </row>
    <row r="265" spans="1:8" x14ac:dyDescent="0.25">
      <c r="A265" s="77" t="s">
        <v>14</v>
      </c>
      <c r="B265" s="85" t="s">
        <v>15</v>
      </c>
      <c r="C265" s="83">
        <v>711</v>
      </c>
      <c r="D265" s="83">
        <v>0</v>
      </c>
      <c r="E265" s="83">
        <v>711</v>
      </c>
      <c r="F265" s="83">
        <v>0</v>
      </c>
      <c r="G265" s="83">
        <v>663.16</v>
      </c>
      <c r="H265" s="83">
        <v>0</v>
      </c>
    </row>
    <row r="266" spans="1:8" x14ac:dyDescent="0.25">
      <c r="A266" s="77" t="s">
        <v>16</v>
      </c>
      <c r="B266" s="85" t="s">
        <v>17</v>
      </c>
      <c r="C266" s="83">
        <v>121500</v>
      </c>
      <c r="D266" s="83">
        <v>0</v>
      </c>
      <c r="E266" s="83">
        <v>109300</v>
      </c>
      <c r="F266" s="83">
        <v>0</v>
      </c>
      <c r="G266" s="83">
        <v>14744.62</v>
      </c>
      <c r="H266" s="83">
        <v>0</v>
      </c>
    </row>
    <row r="267" spans="1:8" x14ac:dyDescent="0.25">
      <c r="A267" s="77" t="s">
        <v>18</v>
      </c>
      <c r="B267" s="85" t="s">
        <v>19</v>
      </c>
      <c r="C267" s="83">
        <v>44652893</v>
      </c>
      <c r="D267" s="83">
        <v>0</v>
      </c>
      <c r="E267" s="83">
        <v>6235473</v>
      </c>
      <c r="F267" s="83">
        <v>0</v>
      </c>
      <c r="G267" s="83">
        <v>6122173.8300000001</v>
      </c>
      <c r="H267" s="83">
        <v>0</v>
      </c>
    </row>
    <row r="268" spans="1:8" x14ac:dyDescent="0.25">
      <c r="A268" s="75" t="s">
        <v>430</v>
      </c>
      <c r="B268" s="86" t="s">
        <v>312</v>
      </c>
      <c r="C268" s="82">
        <v>21833818</v>
      </c>
      <c r="D268" s="82">
        <v>0</v>
      </c>
      <c r="E268" s="82">
        <v>3743818</v>
      </c>
      <c r="F268" s="82">
        <v>0</v>
      </c>
      <c r="G268" s="82">
        <v>3655728.42</v>
      </c>
      <c r="H268" s="82">
        <v>0</v>
      </c>
    </row>
    <row r="269" spans="1:8" x14ac:dyDescent="0.25">
      <c r="A269" s="77" t="s">
        <v>2</v>
      </c>
      <c r="B269" s="85" t="s">
        <v>3</v>
      </c>
      <c r="C269" s="83">
        <v>100000</v>
      </c>
      <c r="D269" s="83">
        <v>0</v>
      </c>
      <c r="E269" s="83">
        <v>100000</v>
      </c>
      <c r="F269" s="83">
        <v>0</v>
      </c>
      <c r="G269" s="83">
        <v>11911.57</v>
      </c>
      <c r="H269" s="83">
        <v>0</v>
      </c>
    </row>
    <row r="270" spans="1:8" x14ac:dyDescent="0.25">
      <c r="A270" s="77" t="s">
        <v>16</v>
      </c>
      <c r="B270" s="85" t="s">
        <v>17</v>
      </c>
      <c r="C270" s="83">
        <v>100000</v>
      </c>
      <c r="D270" s="83">
        <v>0</v>
      </c>
      <c r="E270" s="83">
        <v>100000</v>
      </c>
      <c r="F270" s="83">
        <v>0</v>
      </c>
      <c r="G270" s="83">
        <v>11911.57</v>
      </c>
      <c r="H270" s="83">
        <v>0</v>
      </c>
    </row>
    <row r="271" spans="1:8" x14ac:dyDescent="0.25">
      <c r="A271" s="77" t="s">
        <v>18</v>
      </c>
      <c r="B271" s="85" t="s">
        <v>19</v>
      </c>
      <c r="C271" s="83">
        <v>21733818</v>
      </c>
      <c r="D271" s="83">
        <v>0</v>
      </c>
      <c r="E271" s="83">
        <v>3643818</v>
      </c>
      <c r="F271" s="83">
        <v>0</v>
      </c>
      <c r="G271" s="83">
        <v>3643816.85</v>
      </c>
      <c r="H271" s="83">
        <v>0</v>
      </c>
    </row>
    <row r="272" spans="1:8" ht="22.5" x14ac:dyDescent="0.25">
      <c r="A272" s="75" t="s">
        <v>431</v>
      </c>
      <c r="B272" s="86" t="s">
        <v>311</v>
      </c>
      <c r="C272" s="82">
        <v>11932620</v>
      </c>
      <c r="D272" s="82">
        <v>0</v>
      </c>
      <c r="E272" s="82">
        <v>1700000</v>
      </c>
      <c r="F272" s="82">
        <v>0</v>
      </c>
      <c r="G272" s="82">
        <v>1589518.98</v>
      </c>
      <c r="H272" s="82">
        <v>0</v>
      </c>
    </row>
    <row r="273" spans="1:8" x14ac:dyDescent="0.25">
      <c r="A273" s="77" t="s">
        <v>18</v>
      </c>
      <c r="B273" s="85" t="s">
        <v>19</v>
      </c>
      <c r="C273" s="83">
        <v>11932620</v>
      </c>
      <c r="D273" s="83">
        <v>0</v>
      </c>
      <c r="E273" s="83">
        <v>1700000</v>
      </c>
      <c r="F273" s="83">
        <v>0</v>
      </c>
      <c r="G273" s="83">
        <v>1589518.98</v>
      </c>
      <c r="H273" s="83">
        <v>0</v>
      </c>
    </row>
    <row r="274" spans="1:8" ht="22.5" x14ac:dyDescent="0.25">
      <c r="A274" s="75" t="s">
        <v>432</v>
      </c>
      <c r="B274" s="86" t="s">
        <v>461</v>
      </c>
      <c r="C274" s="82">
        <v>20025631</v>
      </c>
      <c r="D274" s="82">
        <v>0</v>
      </c>
      <c r="E274" s="82">
        <v>5141817</v>
      </c>
      <c r="F274" s="82">
        <v>0</v>
      </c>
      <c r="G274" s="82">
        <v>4838587.1399999997</v>
      </c>
      <c r="H274" s="82">
        <v>0</v>
      </c>
    </row>
    <row r="275" spans="1:8" x14ac:dyDescent="0.25">
      <c r="A275" s="77" t="s">
        <v>2</v>
      </c>
      <c r="B275" s="85" t="s">
        <v>3</v>
      </c>
      <c r="C275" s="83">
        <v>9039176</v>
      </c>
      <c r="D275" s="83">
        <v>0</v>
      </c>
      <c r="E275" s="83">
        <v>4250162</v>
      </c>
      <c r="F275" s="83">
        <v>0</v>
      </c>
      <c r="G275" s="83">
        <v>3949749.14</v>
      </c>
      <c r="H275" s="83">
        <v>0</v>
      </c>
    </row>
    <row r="276" spans="1:8" x14ac:dyDescent="0.25">
      <c r="A276" s="77" t="s">
        <v>6</v>
      </c>
      <c r="B276" s="85" t="s">
        <v>7</v>
      </c>
      <c r="C276" s="83">
        <v>9016965</v>
      </c>
      <c r="D276" s="83">
        <v>0</v>
      </c>
      <c r="E276" s="83">
        <v>4240151</v>
      </c>
      <c r="F276" s="83">
        <v>0</v>
      </c>
      <c r="G276" s="83">
        <v>3946252.93</v>
      </c>
      <c r="H276" s="83">
        <v>0</v>
      </c>
    </row>
    <row r="277" spans="1:8" x14ac:dyDescent="0.25">
      <c r="A277" s="77" t="s">
        <v>14</v>
      </c>
      <c r="B277" s="85" t="s">
        <v>15</v>
      </c>
      <c r="C277" s="83">
        <v>711</v>
      </c>
      <c r="D277" s="83">
        <v>0</v>
      </c>
      <c r="E277" s="83">
        <v>711</v>
      </c>
      <c r="F277" s="83">
        <v>0</v>
      </c>
      <c r="G277" s="83">
        <v>663.16</v>
      </c>
      <c r="H277" s="83">
        <v>0</v>
      </c>
    </row>
    <row r="278" spans="1:8" x14ac:dyDescent="0.25">
      <c r="A278" s="77" t="s">
        <v>16</v>
      </c>
      <c r="B278" s="85" t="s">
        <v>17</v>
      </c>
      <c r="C278" s="83">
        <v>21500</v>
      </c>
      <c r="D278" s="83">
        <v>0</v>
      </c>
      <c r="E278" s="83">
        <v>9300</v>
      </c>
      <c r="F278" s="83">
        <v>0</v>
      </c>
      <c r="G278" s="83">
        <v>2833.05</v>
      </c>
      <c r="H278" s="83">
        <v>0</v>
      </c>
    </row>
    <row r="279" spans="1:8" x14ac:dyDescent="0.25">
      <c r="A279" s="77" t="s">
        <v>18</v>
      </c>
      <c r="B279" s="85" t="s">
        <v>19</v>
      </c>
      <c r="C279" s="83">
        <v>10986455</v>
      </c>
      <c r="D279" s="83">
        <v>0</v>
      </c>
      <c r="E279" s="83">
        <v>891655</v>
      </c>
      <c r="F279" s="83">
        <v>0</v>
      </c>
      <c r="G279" s="83">
        <v>888838</v>
      </c>
      <c r="H279" s="83">
        <v>0</v>
      </c>
    </row>
    <row r="280" spans="1:8" ht="33.75" x14ac:dyDescent="0.25">
      <c r="A280" s="75" t="s">
        <v>278</v>
      </c>
      <c r="B280" s="86" t="s">
        <v>277</v>
      </c>
      <c r="C280" s="82">
        <v>82403248</v>
      </c>
      <c r="D280" s="82">
        <v>0</v>
      </c>
      <c r="E280" s="82">
        <v>32779652</v>
      </c>
      <c r="F280" s="82">
        <v>0</v>
      </c>
      <c r="G280" s="82">
        <v>27210997.640000001</v>
      </c>
      <c r="H280" s="82">
        <v>0</v>
      </c>
    </row>
    <row r="281" spans="1:8" x14ac:dyDescent="0.25">
      <c r="A281" s="99"/>
      <c r="B281" s="100" t="s">
        <v>736</v>
      </c>
      <c r="C281" s="83">
        <v>2371</v>
      </c>
      <c r="D281" s="83">
        <v>0</v>
      </c>
      <c r="E281" s="83">
        <v>2371</v>
      </c>
      <c r="F281" s="83">
        <v>0</v>
      </c>
      <c r="G281" s="83">
        <v>2371</v>
      </c>
      <c r="H281" s="83">
        <v>0</v>
      </c>
    </row>
    <row r="282" spans="1:8" x14ac:dyDescent="0.25">
      <c r="A282" s="77" t="s">
        <v>2</v>
      </c>
      <c r="B282" s="85" t="s">
        <v>3</v>
      </c>
      <c r="C282" s="83">
        <v>55970525</v>
      </c>
      <c r="D282" s="83">
        <v>0</v>
      </c>
      <c r="E282" s="83">
        <v>27754739</v>
      </c>
      <c r="F282" s="83">
        <v>0</v>
      </c>
      <c r="G282" s="83">
        <v>23943221.57</v>
      </c>
      <c r="H282" s="83">
        <v>0</v>
      </c>
    </row>
    <row r="283" spans="1:8" x14ac:dyDescent="0.25">
      <c r="A283" s="77" t="s">
        <v>4</v>
      </c>
      <c r="B283" s="85" t="s">
        <v>5</v>
      </c>
      <c r="C283" s="83">
        <v>22181171</v>
      </c>
      <c r="D283" s="83">
        <v>0</v>
      </c>
      <c r="E283" s="83">
        <v>11226412</v>
      </c>
      <c r="F283" s="83">
        <v>0</v>
      </c>
      <c r="G283" s="83">
        <v>10728600.210000001</v>
      </c>
      <c r="H283" s="83">
        <v>0</v>
      </c>
    </row>
    <row r="284" spans="1:8" x14ac:dyDescent="0.25">
      <c r="A284" s="77" t="s">
        <v>6</v>
      </c>
      <c r="B284" s="85" t="s">
        <v>7</v>
      </c>
      <c r="C284" s="83">
        <v>17889813</v>
      </c>
      <c r="D284" s="83">
        <v>0</v>
      </c>
      <c r="E284" s="83">
        <v>9777062</v>
      </c>
      <c r="F284" s="83">
        <v>0</v>
      </c>
      <c r="G284" s="83">
        <v>7702787.9000000004</v>
      </c>
      <c r="H284" s="83">
        <v>0</v>
      </c>
    </row>
    <row r="285" spans="1:8" x14ac:dyDescent="0.25">
      <c r="A285" s="77" t="s">
        <v>10</v>
      </c>
      <c r="B285" s="85" t="s">
        <v>11</v>
      </c>
      <c r="C285" s="83">
        <v>5195086</v>
      </c>
      <c r="D285" s="83">
        <v>0</v>
      </c>
      <c r="E285" s="83">
        <v>2268438</v>
      </c>
      <c r="F285" s="83">
        <v>0</v>
      </c>
      <c r="G285" s="83">
        <v>1828885.5</v>
      </c>
      <c r="H285" s="83">
        <v>0</v>
      </c>
    </row>
    <row r="286" spans="1:8" x14ac:dyDescent="0.25">
      <c r="A286" s="77" t="s">
        <v>12</v>
      </c>
      <c r="B286" s="85" t="s">
        <v>13</v>
      </c>
      <c r="C286" s="83">
        <v>5399000</v>
      </c>
      <c r="D286" s="83">
        <v>0</v>
      </c>
      <c r="E286" s="83">
        <v>1996840</v>
      </c>
      <c r="F286" s="83">
        <v>0</v>
      </c>
      <c r="G286" s="83">
        <v>1687302.65</v>
      </c>
      <c r="H286" s="83">
        <v>0</v>
      </c>
    </row>
    <row r="287" spans="1:8" x14ac:dyDescent="0.25">
      <c r="A287" s="77" t="s">
        <v>14</v>
      </c>
      <c r="B287" s="85" t="s">
        <v>15</v>
      </c>
      <c r="C287" s="83">
        <v>234613</v>
      </c>
      <c r="D287" s="83">
        <v>0</v>
      </c>
      <c r="E287" s="83">
        <v>144613</v>
      </c>
      <c r="F287" s="83">
        <v>0</v>
      </c>
      <c r="G287" s="83">
        <v>143768.48000000001</v>
      </c>
      <c r="H287" s="83">
        <v>0</v>
      </c>
    </row>
    <row r="288" spans="1:8" x14ac:dyDescent="0.25">
      <c r="A288" s="77" t="s">
        <v>16</v>
      </c>
      <c r="B288" s="85" t="s">
        <v>17</v>
      </c>
      <c r="C288" s="83">
        <v>5070842</v>
      </c>
      <c r="D288" s="83">
        <v>0</v>
      </c>
      <c r="E288" s="83">
        <v>2341374</v>
      </c>
      <c r="F288" s="83">
        <v>0</v>
      </c>
      <c r="G288" s="83">
        <v>1851876.83</v>
      </c>
      <c r="H288" s="83">
        <v>0</v>
      </c>
    </row>
    <row r="289" spans="1:8" x14ac:dyDescent="0.25">
      <c r="A289" s="77" t="s">
        <v>18</v>
      </c>
      <c r="B289" s="85" t="s">
        <v>19</v>
      </c>
      <c r="C289" s="83">
        <v>26432723</v>
      </c>
      <c r="D289" s="83">
        <v>0</v>
      </c>
      <c r="E289" s="83">
        <v>5024913</v>
      </c>
      <c r="F289" s="83">
        <v>0</v>
      </c>
      <c r="G289" s="83">
        <v>3267776.07</v>
      </c>
      <c r="H289" s="83">
        <v>0</v>
      </c>
    </row>
    <row r="290" spans="1:8" ht="33.75" x14ac:dyDescent="0.25">
      <c r="A290" s="75" t="s">
        <v>276</v>
      </c>
      <c r="B290" s="86" t="s">
        <v>275</v>
      </c>
      <c r="C290" s="82">
        <v>2766040</v>
      </c>
      <c r="D290" s="82">
        <v>0</v>
      </c>
      <c r="E290" s="82">
        <v>1374954</v>
      </c>
      <c r="F290" s="82">
        <v>0</v>
      </c>
      <c r="G290" s="82">
        <v>1116679.8600000001</v>
      </c>
      <c r="H290" s="82">
        <v>0</v>
      </c>
    </row>
    <row r="291" spans="1:8" x14ac:dyDescent="0.25">
      <c r="A291" s="99"/>
      <c r="B291" s="100" t="s">
        <v>736</v>
      </c>
      <c r="C291" s="83">
        <v>67</v>
      </c>
      <c r="D291" s="83">
        <v>0</v>
      </c>
      <c r="E291" s="83">
        <v>67</v>
      </c>
      <c r="F291" s="83">
        <v>0</v>
      </c>
      <c r="G291" s="83">
        <v>67</v>
      </c>
      <c r="H291" s="83">
        <v>0</v>
      </c>
    </row>
    <row r="292" spans="1:8" x14ac:dyDescent="0.25">
      <c r="A292" s="77" t="s">
        <v>2</v>
      </c>
      <c r="B292" s="85" t="s">
        <v>3</v>
      </c>
      <c r="C292" s="83">
        <v>2716040</v>
      </c>
      <c r="D292" s="83">
        <v>0</v>
      </c>
      <c r="E292" s="83">
        <v>1344954</v>
      </c>
      <c r="F292" s="83">
        <v>0</v>
      </c>
      <c r="G292" s="83">
        <v>1115766.6100000001</v>
      </c>
      <c r="H292" s="83">
        <v>0</v>
      </c>
    </row>
    <row r="293" spans="1:8" x14ac:dyDescent="0.25">
      <c r="A293" s="77" t="s">
        <v>4</v>
      </c>
      <c r="B293" s="85" t="s">
        <v>5</v>
      </c>
      <c r="C293" s="83">
        <v>1815479</v>
      </c>
      <c r="D293" s="83">
        <v>0</v>
      </c>
      <c r="E293" s="83">
        <v>894821</v>
      </c>
      <c r="F293" s="83">
        <v>0</v>
      </c>
      <c r="G293" s="83">
        <v>724053.78</v>
      </c>
      <c r="H293" s="83">
        <v>0</v>
      </c>
    </row>
    <row r="294" spans="1:8" x14ac:dyDescent="0.25">
      <c r="A294" s="77" t="s">
        <v>6</v>
      </c>
      <c r="B294" s="85" t="s">
        <v>7</v>
      </c>
      <c r="C294" s="83">
        <v>824404</v>
      </c>
      <c r="D294" s="83">
        <v>0</v>
      </c>
      <c r="E294" s="83">
        <v>379976</v>
      </c>
      <c r="F294" s="83">
        <v>0</v>
      </c>
      <c r="G294" s="83">
        <v>326002.98</v>
      </c>
      <c r="H294" s="83">
        <v>0</v>
      </c>
    </row>
    <row r="295" spans="1:8" x14ac:dyDescent="0.25">
      <c r="A295" s="77" t="s">
        <v>14</v>
      </c>
      <c r="B295" s="85" t="s">
        <v>15</v>
      </c>
      <c r="C295" s="83">
        <v>33157</v>
      </c>
      <c r="D295" s="83">
        <v>0</v>
      </c>
      <c r="E295" s="83">
        <v>33157</v>
      </c>
      <c r="F295" s="83">
        <v>0</v>
      </c>
      <c r="G295" s="83">
        <v>33154.39</v>
      </c>
      <c r="H295" s="83">
        <v>0</v>
      </c>
    </row>
    <row r="296" spans="1:8" x14ac:dyDescent="0.25">
      <c r="A296" s="77" t="s">
        <v>16</v>
      </c>
      <c r="B296" s="85" t="s">
        <v>17</v>
      </c>
      <c r="C296" s="83">
        <v>43000</v>
      </c>
      <c r="D296" s="83">
        <v>0</v>
      </c>
      <c r="E296" s="83">
        <v>37000</v>
      </c>
      <c r="F296" s="83">
        <v>0</v>
      </c>
      <c r="G296" s="83">
        <v>32555.46</v>
      </c>
      <c r="H296" s="83">
        <v>0</v>
      </c>
    </row>
    <row r="297" spans="1:8" x14ac:dyDescent="0.25">
      <c r="A297" s="77" t="s">
        <v>18</v>
      </c>
      <c r="B297" s="85" t="s">
        <v>19</v>
      </c>
      <c r="C297" s="83">
        <v>50000</v>
      </c>
      <c r="D297" s="83">
        <v>0</v>
      </c>
      <c r="E297" s="83">
        <v>30000</v>
      </c>
      <c r="F297" s="83">
        <v>0</v>
      </c>
      <c r="G297" s="83">
        <v>913.25</v>
      </c>
      <c r="H297" s="83">
        <v>0</v>
      </c>
    </row>
    <row r="298" spans="1:8" ht="22.5" x14ac:dyDescent="0.25">
      <c r="A298" s="75" t="s">
        <v>274</v>
      </c>
      <c r="B298" s="86" t="s">
        <v>273</v>
      </c>
      <c r="C298" s="82">
        <v>1140500</v>
      </c>
      <c r="D298" s="82">
        <v>0</v>
      </c>
      <c r="E298" s="82">
        <v>561892</v>
      </c>
      <c r="F298" s="82">
        <v>0</v>
      </c>
      <c r="G298" s="82">
        <v>508021.56</v>
      </c>
      <c r="H298" s="82">
        <v>0</v>
      </c>
    </row>
    <row r="299" spans="1:8" x14ac:dyDescent="0.25">
      <c r="A299" s="99"/>
      <c r="B299" s="100" t="s">
        <v>736</v>
      </c>
      <c r="C299" s="83">
        <v>42</v>
      </c>
      <c r="D299" s="83">
        <v>0</v>
      </c>
      <c r="E299" s="83">
        <v>42</v>
      </c>
      <c r="F299" s="83">
        <v>0</v>
      </c>
      <c r="G299" s="83">
        <v>42</v>
      </c>
      <c r="H299" s="83">
        <v>0</v>
      </c>
    </row>
    <row r="300" spans="1:8" x14ac:dyDescent="0.25">
      <c r="A300" s="77" t="s">
        <v>2</v>
      </c>
      <c r="B300" s="85" t="s">
        <v>3</v>
      </c>
      <c r="C300" s="83">
        <v>1124500</v>
      </c>
      <c r="D300" s="83">
        <v>0</v>
      </c>
      <c r="E300" s="83">
        <v>561892</v>
      </c>
      <c r="F300" s="83">
        <v>0</v>
      </c>
      <c r="G300" s="83">
        <v>508021.56</v>
      </c>
      <c r="H300" s="83">
        <v>0</v>
      </c>
    </row>
    <row r="301" spans="1:8" x14ac:dyDescent="0.25">
      <c r="A301" s="77" t="s">
        <v>4</v>
      </c>
      <c r="B301" s="85" t="s">
        <v>5</v>
      </c>
      <c r="C301" s="83">
        <v>749970</v>
      </c>
      <c r="D301" s="83">
        <v>0</v>
      </c>
      <c r="E301" s="83">
        <v>374985</v>
      </c>
      <c r="F301" s="83">
        <v>0</v>
      </c>
      <c r="G301" s="83">
        <v>362611.3</v>
      </c>
      <c r="H301" s="83">
        <v>0</v>
      </c>
    </row>
    <row r="302" spans="1:8" x14ac:dyDescent="0.25">
      <c r="A302" s="77" t="s">
        <v>6</v>
      </c>
      <c r="B302" s="85" t="s">
        <v>7</v>
      </c>
      <c r="C302" s="83">
        <v>368530</v>
      </c>
      <c r="D302" s="83">
        <v>0</v>
      </c>
      <c r="E302" s="83">
        <v>183303</v>
      </c>
      <c r="F302" s="83">
        <v>0</v>
      </c>
      <c r="G302" s="83">
        <v>144215.01999999999</v>
      </c>
      <c r="H302" s="83">
        <v>0</v>
      </c>
    </row>
    <row r="303" spans="1:8" x14ac:dyDescent="0.25">
      <c r="A303" s="77" t="s">
        <v>16</v>
      </c>
      <c r="B303" s="85" t="s">
        <v>17</v>
      </c>
      <c r="C303" s="83">
        <v>6000</v>
      </c>
      <c r="D303" s="83">
        <v>0</v>
      </c>
      <c r="E303" s="83">
        <v>3604</v>
      </c>
      <c r="F303" s="83">
        <v>0</v>
      </c>
      <c r="G303" s="83">
        <v>1195.24</v>
      </c>
      <c r="H303" s="83">
        <v>0</v>
      </c>
    </row>
    <row r="304" spans="1:8" x14ac:dyDescent="0.25">
      <c r="A304" s="77" t="s">
        <v>18</v>
      </c>
      <c r="B304" s="85" t="s">
        <v>19</v>
      </c>
      <c r="C304" s="83">
        <v>16000</v>
      </c>
      <c r="D304" s="83">
        <v>0</v>
      </c>
      <c r="E304" s="83">
        <v>0</v>
      </c>
      <c r="F304" s="83">
        <v>0</v>
      </c>
      <c r="G304" s="83">
        <v>0</v>
      </c>
      <c r="H304" s="83">
        <v>0</v>
      </c>
    </row>
    <row r="305" spans="1:8" x14ac:dyDescent="0.25">
      <c r="A305" s="75" t="s">
        <v>272</v>
      </c>
      <c r="B305" s="86" t="s">
        <v>271</v>
      </c>
      <c r="C305" s="82">
        <v>183825</v>
      </c>
      <c r="D305" s="82">
        <v>0</v>
      </c>
      <c r="E305" s="82">
        <v>86886</v>
      </c>
      <c r="F305" s="82">
        <v>0</v>
      </c>
      <c r="G305" s="82">
        <v>76849.320000000007</v>
      </c>
      <c r="H305" s="82">
        <v>0</v>
      </c>
    </row>
    <row r="306" spans="1:8" x14ac:dyDescent="0.25">
      <c r="A306" s="99"/>
      <c r="B306" s="100" t="s">
        <v>736</v>
      </c>
      <c r="C306" s="83">
        <v>7</v>
      </c>
      <c r="D306" s="83">
        <v>0</v>
      </c>
      <c r="E306" s="83">
        <v>7</v>
      </c>
      <c r="F306" s="83">
        <v>0</v>
      </c>
      <c r="G306" s="83">
        <v>7</v>
      </c>
      <c r="H306" s="83">
        <v>0</v>
      </c>
    </row>
    <row r="307" spans="1:8" x14ac:dyDescent="0.25">
      <c r="A307" s="77" t="s">
        <v>2</v>
      </c>
      <c r="B307" s="85" t="s">
        <v>3</v>
      </c>
      <c r="C307" s="83">
        <v>180425</v>
      </c>
      <c r="D307" s="83">
        <v>0</v>
      </c>
      <c r="E307" s="83">
        <v>86886</v>
      </c>
      <c r="F307" s="83">
        <v>0</v>
      </c>
      <c r="G307" s="83">
        <v>76849.320000000007</v>
      </c>
      <c r="H307" s="83">
        <v>0</v>
      </c>
    </row>
    <row r="308" spans="1:8" x14ac:dyDescent="0.25">
      <c r="A308" s="77" t="s">
        <v>4</v>
      </c>
      <c r="B308" s="85" t="s">
        <v>5</v>
      </c>
      <c r="C308" s="83">
        <v>124995</v>
      </c>
      <c r="D308" s="83">
        <v>0</v>
      </c>
      <c r="E308" s="83">
        <v>62496</v>
      </c>
      <c r="F308" s="83">
        <v>0</v>
      </c>
      <c r="G308" s="83">
        <v>58747.3</v>
      </c>
      <c r="H308" s="83">
        <v>0</v>
      </c>
    </row>
    <row r="309" spans="1:8" x14ac:dyDescent="0.25">
      <c r="A309" s="77" t="s">
        <v>6</v>
      </c>
      <c r="B309" s="85" t="s">
        <v>7</v>
      </c>
      <c r="C309" s="83">
        <v>54430</v>
      </c>
      <c r="D309" s="83">
        <v>0</v>
      </c>
      <c r="E309" s="83">
        <v>23890</v>
      </c>
      <c r="F309" s="83">
        <v>0</v>
      </c>
      <c r="G309" s="83">
        <v>18001.43</v>
      </c>
      <c r="H309" s="83">
        <v>0</v>
      </c>
    </row>
    <row r="310" spans="1:8" x14ac:dyDescent="0.25">
      <c r="A310" s="77" t="s">
        <v>16</v>
      </c>
      <c r="B310" s="85" t="s">
        <v>17</v>
      </c>
      <c r="C310" s="83">
        <v>1000</v>
      </c>
      <c r="D310" s="83">
        <v>0</v>
      </c>
      <c r="E310" s="83">
        <v>500</v>
      </c>
      <c r="F310" s="83">
        <v>0</v>
      </c>
      <c r="G310" s="83">
        <v>100.59</v>
      </c>
      <c r="H310" s="83">
        <v>0</v>
      </c>
    </row>
    <row r="311" spans="1:8" x14ac:dyDescent="0.25">
      <c r="A311" s="77" t="s">
        <v>18</v>
      </c>
      <c r="B311" s="85" t="s">
        <v>19</v>
      </c>
      <c r="C311" s="83">
        <v>3400</v>
      </c>
      <c r="D311" s="83">
        <v>0</v>
      </c>
      <c r="E311" s="83">
        <v>0</v>
      </c>
      <c r="F311" s="83">
        <v>0</v>
      </c>
      <c r="G311" s="83">
        <v>0</v>
      </c>
      <c r="H311" s="83">
        <v>0</v>
      </c>
    </row>
    <row r="312" spans="1:8" x14ac:dyDescent="0.25">
      <c r="A312" s="75" t="s">
        <v>270</v>
      </c>
      <c r="B312" s="86" t="s">
        <v>269</v>
      </c>
      <c r="C312" s="82">
        <v>186875</v>
      </c>
      <c r="D312" s="82">
        <v>0</v>
      </c>
      <c r="E312" s="82">
        <v>97396</v>
      </c>
      <c r="F312" s="82">
        <v>0</v>
      </c>
      <c r="G312" s="82">
        <v>87600.35</v>
      </c>
      <c r="H312" s="82">
        <v>0</v>
      </c>
    </row>
    <row r="313" spans="1:8" x14ac:dyDescent="0.25">
      <c r="A313" s="99"/>
      <c r="B313" s="100" t="s">
        <v>736</v>
      </c>
      <c r="C313" s="83">
        <v>7</v>
      </c>
      <c r="D313" s="83">
        <v>0</v>
      </c>
      <c r="E313" s="83">
        <v>7</v>
      </c>
      <c r="F313" s="83">
        <v>0</v>
      </c>
      <c r="G313" s="83">
        <v>7</v>
      </c>
      <c r="H313" s="83">
        <v>0</v>
      </c>
    </row>
    <row r="314" spans="1:8" x14ac:dyDescent="0.25">
      <c r="A314" s="77" t="s">
        <v>2</v>
      </c>
      <c r="B314" s="85" t="s">
        <v>3</v>
      </c>
      <c r="C314" s="83">
        <v>184475</v>
      </c>
      <c r="D314" s="83">
        <v>0</v>
      </c>
      <c r="E314" s="83">
        <v>97396</v>
      </c>
      <c r="F314" s="83">
        <v>0</v>
      </c>
      <c r="G314" s="83">
        <v>87600.35</v>
      </c>
      <c r="H314" s="83">
        <v>0</v>
      </c>
    </row>
    <row r="315" spans="1:8" x14ac:dyDescent="0.25">
      <c r="A315" s="77" t="s">
        <v>4</v>
      </c>
      <c r="B315" s="85" t="s">
        <v>5</v>
      </c>
      <c r="C315" s="83">
        <v>124995</v>
      </c>
      <c r="D315" s="83">
        <v>0</v>
      </c>
      <c r="E315" s="83">
        <v>62499</v>
      </c>
      <c r="F315" s="83">
        <v>0</v>
      </c>
      <c r="G315" s="83">
        <v>62416.2</v>
      </c>
      <c r="H315" s="83">
        <v>0</v>
      </c>
    </row>
    <row r="316" spans="1:8" x14ac:dyDescent="0.25">
      <c r="A316" s="77" t="s">
        <v>6</v>
      </c>
      <c r="B316" s="85" t="s">
        <v>7</v>
      </c>
      <c r="C316" s="83">
        <v>58480</v>
      </c>
      <c r="D316" s="83">
        <v>0</v>
      </c>
      <c r="E316" s="83">
        <v>34393</v>
      </c>
      <c r="F316" s="83">
        <v>0</v>
      </c>
      <c r="G316" s="83">
        <v>24846.65</v>
      </c>
      <c r="H316" s="83">
        <v>0</v>
      </c>
    </row>
    <row r="317" spans="1:8" x14ac:dyDescent="0.25">
      <c r="A317" s="77" t="s">
        <v>16</v>
      </c>
      <c r="B317" s="85" t="s">
        <v>17</v>
      </c>
      <c r="C317" s="83">
        <v>1000</v>
      </c>
      <c r="D317" s="83">
        <v>0</v>
      </c>
      <c r="E317" s="83">
        <v>504</v>
      </c>
      <c r="F317" s="83">
        <v>0</v>
      </c>
      <c r="G317" s="83">
        <v>337.5</v>
      </c>
      <c r="H317" s="83">
        <v>0</v>
      </c>
    </row>
    <row r="318" spans="1:8" x14ac:dyDescent="0.25">
      <c r="A318" s="77" t="s">
        <v>18</v>
      </c>
      <c r="B318" s="85" t="s">
        <v>19</v>
      </c>
      <c r="C318" s="83">
        <v>2400</v>
      </c>
      <c r="D318" s="83">
        <v>0</v>
      </c>
      <c r="E318" s="83">
        <v>0</v>
      </c>
      <c r="F318" s="83">
        <v>0</v>
      </c>
      <c r="G318" s="83">
        <v>0</v>
      </c>
      <c r="H318" s="83">
        <v>0</v>
      </c>
    </row>
    <row r="319" spans="1:8" x14ac:dyDescent="0.25">
      <c r="A319" s="75" t="s">
        <v>268</v>
      </c>
      <c r="B319" s="86" t="s">
        <v>267</v>
      </c>
      <c r="C319" s="82">
        <v>187275</v>
      </c>
      <c r="D319" s="82">
        <v>0</v>
      </c>
      <c r="E319" s="82">
        <v>93666</v>
      </c>
      <c r="F319" s="82">
        <v>0</v>
      </c>
      <c r="G319" s="82">
        <v>88653.45</v>
      </c>
      <c r="H319" s="82">
        <v>0</v>
      </c>
    </row>
    <row r="320" spans="1:8" x14ac:dyDescent="0.25">
      <c r="A320" s="99"/>
      <c r="B320" s="100" t="s">
        <v>736</v>
      </c>
      <c r="C320" s="83">
        <v>7</v>
      </c>
      <c r="D320" s="83">
        <v>0</v>
      </c>
      <c r="E320" s="83">
        <v>7</v>
      </c>
      <c r="F320" s="83">
        <v>0</v>
      </c>
      <c r="G320" s="83">
        <v>7</v>
      </c>
      <c r="H320" s="83">
        <v>0</v>
      </c>
    </row>
    <row r="321" spans="1:8" x14ac:dyDescent="0.25">
      <c r="A321" s="77" t="s">
        <v>2</v>
      </c>
      <c r="B321" s="85" t="s">
        <v>3</v>
      </c>
      <c r="C321" s="83">
        <v>184975</v>
      </c>
      <c r="D321" s="83">
        <v>0</v>
      </c>
      <c r="E321" s="83">
        <v>93666</v>
      </c>
      <c r="F321" s="83">
        <v>0</v>
      </c>
      <c r="G321" s="83">
        <v>88653.45</v>
      </c>
      <c r="H321" s="83">
        <v>0</v>
      </c>
    </row>
    <row r="322" spans="1:8" x14ac:dyDescent="0.25">
      <c r="A322" s="77" t="s">
        <v>4</v>
      </c>
      <c r="B322" s="85" t="s">
        <v>5</v>
      </c>
      <c r="C322" s="83">
        <v>124995</v>
      </c>
      <c r="D322" s="83">
        <v>0</v>
      </c>
      <c r="E322" s="83">
        <v>62496</v>
      </c>
      <c r="F322" s="83">
        <v>0</v>
      </c>
      <c r="G322" s="83">
        <v>62495.4</v>
      </c>
      <c r="H322" s="83">
        <v>0</v>
      </c>
    </row>
    <row r="323" spans="1:8" x14ac:dyDescent="0.25">
      <c r="A323" s="77" t="s">
        <v>6</v>
      </c>
      <c r="B323" s="85" t="s">
        <v>7</v>
      </c>
      <c r="C323" s="83">
        <v>58980</v>
      </c>
      <c r="D323" s="83">
        <v>0</v>
      </c>
      <c r="E323" s="83">
        <v>30670</v>
      </c>
      <c r="F323" s="83">
        <v>0</v>
      </c>
      <c r="G323" s="83">
        <v>26158.05</v>
      </c>
      <c r="H323" s="83">
        <v>0</v>
      </c>
    </row>
    <row r="324" spans="1:8" x14ac:dyDescent="0.25">
      <c r="A324" s="77" t="s">
        <v>16</v>
      </c>
      <c r="B324" s="85" t="s">
        <v>17</v>
      </c>
      <c r="C324" s="83">
        <v>1000</v>
      </c>
      <c r="D324" s="83">
        <v>0</v>
      </c>
      <c r="E324" s="83">
        <v>500</v>
      </c>
      <c r="F324" s="83">
        <v>0</v>
      </c>
      <c r="G324" s="83">
        <v>0</v>
      </c>
      <c r="H324" s="83">
        <v>0</v>
      </c>
    </row>
    <row r="325" spans="1:8" x14ac:dyDescent="0.25">
      <c r="A325" s="77" t="s">
        <v>18</v>
      </c>
      <c r="B325" s="85" t="s">
        <v>19</v>
      </c>
      <c r="C325" s="83">
        <v>2300</v>
      </c>
      <c r="D325" s="83">
        <v>0</v>
      </c>
      <c r="E325" s="83">
        <v>0</v>
      </c>
      <c r="F325" s="83">
        <v>0</v>
      </c>
      <c r="G325" s="83">
        <v>0</v>
      </c>
      <c r="H325" s="83">
        <v>0</v>
      </c>
    </row>
    <row r="326" spans="1:8" x14ac:dyDescent="0.25">
      <c r="A326" s="75" t="s">
        <v>266</v>
      </c>
      <c r="B326" s="86" t="s">
        <v>265</v>
      </c>
      <c r="C326" s="82">
        <v>189575</v>
      </c>
      <c r="D326" s="82">
        <v>0</v>
      </c>
      <c r="E326" s="82">
        <v>92619</v>
      </c>
      <c r="F326" s="82">
        <v>0</v>
      </c>
      <c r="G326" s="82">
        <v>85115.7</v>
      </c>
      <c r="H326" s="82">
        <v>0</v>
      </c>
    </row>
    <row r="327" spans="1:8" x14ac:dyDescent="0.25">
      <c r="A327" s="99"/>
      <c r="B327" s="100" t="s">
        <v>736</v>
      </c>
      <c r="C327" s="83">
        <v>7</v>
      </c>
      <c r="D327" s="83">
        <v>0</v>
      </c>
      <c r="E327" s="83">
        <v>7</v>
      </c>
      <c r="F327" s="83">
        <v>0</v>
      </c>
      <c r="G327" s="83">
        <v>7</v>
      </c>
      <c r="H327" s="83">
        <v>0</v>
      </c>
    </row>
    <row r="328" spans="1:8" x14ac:dyDescent="0.25">
      <c r="A328" s="77" t="s">
        <v>2</v>
      </c>
      <c r="B328" s="85" t="s">
        <v>3</v>
      </c>
      <c r="C328" s="83">
        <v>187275</v>
      </c>
      <c r="D328" s="83">
        <v>0</v>
      </c>
      <c r="E328" s="83">
        <v>92619</v>
      </c>
      <c r="F328" s="83">
        <v>0</v>
      </c>
      <c r="G328" s="83">
        <v>85115.7</v>
      </c>
      <c r="H328" s="83">
        <v>0</v>
      </c>
    </row>
    <row r="329" spans="1:8" x14ac:dyDescent="0.25">
      <c r="A329" s="77" t="s">
        <v>4</v>
      </c>
      <c r="B329" s="85" t="s">
        <v>5</v>
      </c>
      <c r="C329" s="83">
        <v>124995</v>
      </c>
      <c r="D329" s="83">
        <v>0</v>
      </c>
      <c r="E329" s="83">
        <v>62499</v>
      </c>
      <c r="F329" s="83">
        <v>0</v>
      </c>
      <c r="G329" s="83">
        <v>62416.2</v>
      </c>
      <c r="H329" s="83">
        <v>0</v>
      </c>
    </row>
    <row r="330" spans="1:8" x14ac:dyDescent="0.25">
      <c r="A330" s="77" t="s">
        <v>6</v>
      </c>
      <c r="B330" s="85" t="s">
        <v>7</v>
      </c>
      <c r="C330" s="83">
        <v>61280</v>
      </c>
      <c r="D330" s="83">
        <v>0</v>
      </c>
      <c r="E330" s="83">
        <v>29570</v>
      </c>
      <c r="F330" s="83">
        <v>0</v>
      </c>
      <c r="G330" s="83">
        <v>22416.45</v>
      </c>
      <c r="H330" s="83">
        <v>0</v>
      </c>
    </row>
    <row r="331" spans="1:8" x14ac:dyDescent="0.25">
      <c r="A331" s="77" t="s">
        <v>16</v>
      </c>
      <c r="B331" s="85" t="s">
        <v>17</v>
      </c>
      <c r="C331" s="83">
        <v>1000</v>
      </c>
      <c r="D331" s="83">
        <v>0</v>
      </c>
      <c r="E331" s="83">
        <v>550</v>
      </c>
      <c r="F331" s="83">
        <v>0</v>
      </c>
      <c r="G331" s="83">
        <v>283.05</v>
      </c>
      <c r="H331" s="83">
        <v>0</v>
      </c>
    </row>
    <row r="332" spans="1:8" x14ac:dyDescent="0.25">
      <c r="A332" s="77" t="s">
        <v>18</v>
      </c>
      <c r="B332" s="85" t="s">
        <v>19</v>
      </c>
      <c r="C332" s="83">
        <v>2300</v>
      </c>
      <c r="D332" s="83">
        <v>0</v>
      </c>
      <c r="E332" s="83">
        <v>0</v>
      </c>
      <c r="F332" s="83">
        <v>0</v>
      </c>
      <c r="G332" s="83">
        <v>0</v>
      </c>
      <c r="H332" s="83">
        <v>0</v>
      </c>
    </row>
    <row r="333" spans="1:8" x14ac:dyDescent="0.25">
      <c r="A333" s="75" t="s">
        <v>264</v>
      </c>
      <c r="B333" s="86" t="s">
        <v>263</v>
      </c>
      <c r="C333" s="82">
        <v>196575</v>
      </c>
      <c r="D333" s="82">
        <v>0</v>
      </c>
      <c r="E333" s="82">
        <v>94916</v>
      </c>
      <c r="F333" s="82">
        <v>0</v>
      </c>
      <c r="G333" s="82">
        <v>89324.23</v>
      </c>
      <c r="H333" s="82">
        <v>0</v>
      </c>
    </row>
    <row r="334" spans="1:8" x14ac:dyDescent="0.25">
      <c r="A334" s="99"/>
      <c r="B334" s="100" t="s">
        <v>736</v>
      </c>
      <c r="C334" s="83">
        <v>7</v>
      </c>
      <c r="D334" s="83">
        <v>0</v>
      </c>
      <c r="E334" s="83">
        <v>7</v>
      </c>
      <c r="F334" s="83">
        <v>0</v>
      </c>
      <c r="G334" s="83">
        <v>7</v>
      </c>
      <c r="H334" s="83">
        <v>0</v>
      </c>
    </row>
    <row r="335" spans="1:8" x14ac:dyDescent="0.25">
      <c r="A335" s="77" t="s">
        <v>2</v>
      </c>
      <c r="B335" s="85" t="s">
        <v>3</v>
      </c>
      <c r="C335" s="83">
        <v>193275</v>
      </c>
      <c r="D335" s="83">
        <v>0</v>
      </c>
      <c r="E335" s="83">
        <v>94916</v>
      </c>
      <c r="F335" s="83">
        <v>0</v>
      </c>
      <c r="G335" s="83">
        <v>89324.23</v>
      </c>
      <c r="H335" s="83">
        <v>0</v>
      </c>
    </row>
    <row r="336" spans="1:8" x14ac:dyDescent="0.25">
      <c r="A336" s="77" t="s">
        <v>4</v>
      </c>
      <c r="B336" s="85" t="s">
        <v>5</v>
      </c>
      <c r="C336" s="83">
        <v>124995</v>
      </c>
      <c r="D336" s="83">
        <v>0</v>
      </c>
      <c r="E336" s="83">
        <v>62496</v>
      </c>
      <c r="F336" s="83">
        <v>0</v>
      </c>
      <c r="G336" s="83">
        <v>62040</v>
      </c>
      <c r="H336" s="83">
        <v>0</v>
      </c>
    </row>
    <row r="337" spans="1:8" x14ac:dyDescent="0.25">
      <c r="A337" s="77" t="s">
        <v>6</v>
      </c>
      <c r="B337" s="85" t="s">
        <v>7</v>
      </c>
      <c r="C337" s="83">
        <v>67280</v>
      </c>
      <c r="D337" s="83">
        <v>0</v>
      </c>
      <c r="E337" s="83">
        <v>31420</v>
      </c>
      <c r="F337" s="83">
        <v>0</v>
      </c>
      <c r="G337" s="83">
        <v>27090.68</v>
      </c>
      <c r="H337" s="83">
        <v>0</v>
      </c>
    </row>
    <row r="338" spans="1:8" x14ac:dyDescent="0.25">
      <c r="A338" s="77" t="s">
        <v>16</v>
      </c>
      <c r="B338" s="85" t="s">
        <v>17</v>
      </c>
      <c r="C338" s="83">
        <v>1000</v>
      </c>
      <c r="D338" s="83">
        <v>0</v>
      </c>
      <c r="E338" s="83">
        <v>1000</v>
      </c>
      <c r="F338" s="83">
        <v>0</v>
      </c>
      <c r="G338" s="83">
        <v>193.55</v>
      </c>
      <c r="H338" s="83">
        <v>0</v>
      </c>
    </row>
    <row r="339" spans="1:8" x14ac:dyDescent="0.25">
      <c r="A339" s="77" t="s">
        <v>18</v>
      </c>
      <c r="B339" s="85" t="s">
        <v>19</v>
      </c>
      <c r="C339" s="83">
        <v>3300</v>
      </c>
      <c r="D339" s="83">
        <v>0</v>
      </c>
      <c r="E339" s="83">
        <v>0</v>
      </c>
      <c r="F339" s="83">
        <v>0</v>
      </c>
      <c r="G339" s="83">
        <v>0</v>
      </c>
      <c r="H339" s="83">
        <v>0</v>
      </c>
    </row>
    <row r="340" spans="1:8" x14ac:dyDescent="0.25">
      <c r="A340" s="75" t="s">
        <v>262</v>
      </c>
      <c r="B340" s="86" t="s">
        <v>261</v>
      </c>
      <c r="C340" s="82">
        <v>196375</v>
      </c>
      <c r="D340" s="82">
        <v>0</v>
      </c>
      <c r="E340" s="82">
        <v>96409</v>
      </c>
      <c r="F340" s="82">
        <v>0</v>
      </c>
      <c r="G340" s="82">
        <v>80478.509999999995</v>
      </c>
      <c r="H340" s="82">
        <v>0</v>
      </c>
    </row>
    <row r="341" spans="1:8" x14ac:dyDescent="0.25">
      <c r="A341" s="99"/>
      <c r="B341" s="100" t="s">
        <v>736</v>
      </c>
      <c r="C341" s="83">
        <v>7</v>
      </c>
      <c r="D341" s="83">
        <v>0</v>
      </c>
      <c r="E341" s="83">
        <v>7</v>
      </c>
      <c r="F341" s="83">
        <v>0</v>
      </c>
      <c r="G341" s="83">
        <v>7</v>
      </c>
      <c r="H341" s="83">
        <v>0</v>
      </c>
    </row>
    <row r="342" spans="1:8" x14ac:dyDescent="0.25">
      <c r="A342" s="77" t="s">
        <v>2</v>
      </c>
      <c r="B342" s="85" t="s">
        <v>3</v>
      </c>
      <c r="C342" s="83">
        <v>194075</v>
      </c>
      <c r="D342" s="83">
        <v>0</v>
      </c>
      <c r="E342" s="83">
        <v>96409</v>
      </c>
      <c r="F342" s="83">
        <v>0</v>
      </c>
      <c r="G342" s="83">
        <v>80478.509999999995</v>
      </c>
      <c r="H342" s="83">
        <v>0</v>
      </c>
    </row>
    <row r="343" spans="1:8" x14ac:dyDescent="0.25">
      <c r="A343" s="77" t="s">
        <v>4</v>
      </c>
      <c r="B343" s="85" t="s">
        <v>5</v>
      </c>
      <c r="C343" s="83">
        <v>124995</v>
      </c>
      <c r="D343" s="83">
        <v>0</v>
      </c>
      <c r="E343" s="83">
        <v>62499</v>
      </c>
      <c r="F343" s="83">
        <v>0</v>
      </c>
      <c r="G343" s="83">
        <v>54496.2</v>
      </c>
      <c r="H343" s="83">
        <v>0</v>
      </c>
    </row>
    <row r="344" spans="1:8" x14ac:dyDescent="0.25">
      <c r="A344" s="77" t="s">
        <v>6</v>
      </c>
      <c r="B344" s="85" t="s">
        <v>7</v>
      </c>
      <c r="C344" s="83">
        <v>68080</v>
      </c>
      <c r="D344" s="83">
        <v>0</v>
      </c>
      <c r="E344" s="83">
        <v>33360</v>
      </c>
      <c r="F344" s="83">
        <v>0</v>
      </c>
      <c r="G344" s="83">
        <v>25701.759999999998</v>
      </c>
      <c r="H344" s="83">
        <v>0</v>
      </c>
    </row>
    <row r="345" spans="1:8" x14ac:dyDescent="0.25">
      <c r="A345" s="77" t="s">
        <v>16</v>
      </c>
      <c r="B345" s="85" t="s">
        <v>17</v>
      </c>
      <c r="C345" s="83">
        <v>1000</v>
      </c>
      <c r="D345" s="83">
        <v>0</v>
      </c>
      <c r="E345" s="83">
        <v>550</v>
      </c>
      <c r="F345" s="83">
        <v>0</v>
      </c>
      <c r="G345" s="83">
        <v>280.55</v>
      </c>
      <c r="H345" s="83">
        <v>0</v>
      </c>
    </row>
    <row r="346" spans="1:8" x14ac:dyDescent="0.25">
      <c r="A346" s="77" t="s">
        <v>18</v>
      </c>
      <c r="B346" s="85" t="s">
        <v>19</v>
      </c>
      <c r="C346" s="83">
        <v>2300</v>
      </c>
      <c r="D346" s="83">
        <v>0</v>
      </c>
      <c r="E346" s="83">
        <v>0</v>
      </c>
      <c r="F346" s="83">
        <v>0</v>
      </c>
      <c r="G346" s="83">
        <v>0</v>
      </c>
      <c r="H346" s="83">
        <v>0</v>
      </c>
    </row>
    <row r="347" spans="1:8" ht="56.25" x14ac:dyDescent="0.25">
      <c r="A347" s="75" t="s">
        <v>260</v>
      </c>
      <c r="B347" s="86" t="s">
        <v>494</v>
      </c>
      <c r="C347" s="82">
        <v>25431160</v>
      </c>
      <c r="D347" s="82">
        <v>0</v>
      </c>
      <c r="E347" s="82">
        <v>8454869</v>
      </c>
      <c r="F347" s="82">
        <v>0</v>
      </c>
      <c r="G347" s="82">
        <v>6716298.7699999996</v>
      </c>
      <c r="H347" s="82">
        <v>0</v>
      </c>
    </row>
    <row r="348" spans="1:8" x14ac:dyDescent="0.25">
      <c r="A348" s="77" t="s">
        <v>2</v>
      </c>
      <c r="B348" s="85" t="s">
        <v>3</v>
      </c>
      <c r="C348" s="83">
        <v>5655057</v>
      </c>
      <c r="D348" s="83">
        <v>0</v>
      </c>
      <c r="E348" s="83">
        <v>4435706</v>
      </c>
      <c r="F348" s="83">
        <v>0</v>
      </c>
      <c r="G348" s="83">
        <v>3633555.42</v>
      </c>
      <c r="H348" s="83">
        <v>0</v>
      </c>
    </row>
    <row r="349" spans="1:8" x14ac:dyDescent="0.25">
      <c r="A349" s="77" t="s">
        <v>6</v>
      </c>
      <c r="B349" s="85" t="s">
        <v>7</v>
      </c>
      <c r="C349" s="83">
        <v>5655057</v>
      </c>
      <c r="D349" s="83">
        <v>0</v>
      </c>
      <c r="E349" s="83">
        <v>4435706</v>
      </c>
      <c r="F349" s="83">
        <v>0</v>
      </c>
      <c r="G349" s="83">
        <v>3633555.42</v>
      </c>
      <c r="H349" s="83">
        <v>0</v>
      </c>
    </row>
    <row r="350" spans="1:8" x14ac:dyDescent="0.25">
      <c r="A350" s="77" t="s">
        <v>18</v>
      </c>
      <c r="B350" s="85" t="s">
        <v>19</v>
      </c>
      <c r="C350" s="83">
        <v>19776103</v>
      </c>
      <c r="D350" s="83">
        <v>0</v>
      </c>
      <c r="E350" s="83">
        <v>4019163</v>
      </c>
      <c r="F350" s="83">
        <v>0</v>
      </c>
      <c r="G350" s="83">
        <v>3082743.35</v>
      </c>
      <c r="H350" s="83">
        <v>0</v>
      </c>
    </row>
    <row r="351" spans="1:8" ht="22.5" x14ac:dyDescent="0.25">
      <c r="A351" s="75" t="s">
        <v>259</v>
      </c>
      <c r="B351" s="86" t="s">
        <v>258</v>
      </c>
      <c r="C351" s="82">
        <v>19566623</v>
      </c>
      <c r="D351" s="82">
        <v>0</v>
      </c>
      <c r="E351" s="82">
        <v>3796923</v>
      </c>
      <c r="F351" s="82">
        <v>0</v>
      </c>
      <c r="G351" s="82">
        <v>2959295.35</v>
      </c>
      <c r="H351" s="82">
        <v>0</v>
      </c>
    </row>
    <row r="352" spans="1:8" x14ac:dyDescent="0.25">
      <c r="A352" s="77" t="s">
        <v>2</v>
      </c>
      <c r="B352" s="85" t="s">
        <v>3</v>
      </c>
      <c r="C352" s="83">
        <v>65520</v>
      </c>
      <c r="D352" s="83">
        <v>0</v>
      </c>
      <c r="E352" s="83">
        <v>32760</v>
      </c>
      <c r="F352" s="83">
        <v>0</v>
      </c>
      <c r="G352" s="83">
        <v>31965</v>
      </c>
      <c r="H352" s="83">
        <v>0</v>
      </c>
    </row>
    <row r="353" spans="1:8" x14ac:dyDescent="0.25">
      <c r="A353" s="77" t="s">
        <v>6</v>
      </c>
      <c r="B353" s="85" t="s">
        <v>7</v>
      </c>
      <c r="C353" s="83">
        <v>65520</v>
      </c>
      <c r="D353" s="83">
        <v>0</v>
      </c>
      <c r="E353" s="83">
        <v>32760</v>
      </c>
      <c r="F353" s="83">
        <v>0</v>
      </c>
      <c r="G353" s="83">
        <v>31965</v>
      </c>
      <c r="H353" s="83">
        <v>0</v>
      </c>
    </row>
    <row r="354" spans="1:8" x14ac:dyDescent="0.25">
      <c r="A354" s="77" t="s">
        <v>18</v>
      </c>
      <c r="B354" s="85" t="s">
        <v>19</v>
      </c>
      <c r="C354" s="83">
        <v>19501103</v>
      </c>
      <c r="D354" s="83">
        <v>0</v>
      </c>
      <c r="E354" s="83">
        <v>3764163</v>
      </c>
      <c r="F354" s="83">
        <v>0</v>
      </c>
      <c r="G354" s="83">
        <v>2927330.35</v>
      </c>
      <c r="H354" s="83">
        <v>0</v>
      </c>
    </row>
    <row r="355" spans="1:8" ht="22.5" x14ac:dyDescent="0.25">
      <c r="A355" s="75" t="s">
        <v>393</v>
      </c>
      <c r="B355" s="86" t="s">
        <v>394</v>
      </c>
      <c r="C355" s="82">
        <v>938901</v>
      </c>
      <c r="D355" s="82">
        <v>0</v>
      </c>
      <c r="E355" s="82">
        <v>743901</v>
      </c>
      <c r="F355" s="82">
        <v>0</v>
      </c>
      <c r="G355" s="82">
        <v>200754.7</v>
      </c>
      <c r="H355" s="82">
        <v>0</v>
      </c>
    </row>
    <row r="356" spans="1:8" x14ac:dyDescent="0.25">
      <c r="A356" s="77" t="s">
        <v>2</v>
      </c>
      <c r="B356" s="85" t="s">
        <v>3</v>
      </c>
      <c r="C356" s="83">
        <v>663901</v>
      </c>
      <c r="D356" s="83">
        <v>0</v>
      </c>
      <c r="E356" s="83">
        <v>488901</v>
      </c>
      <c r="F356" s="83">
        <v>0</v>
      </c>
      <c r="G356" s="83">
        <v>45341.7</v>
      </c>
      <c r="H356" s="83">
        <v>0</v>
      </c>
    </row>
    <row r="357" spans="1:8" x14ac:dyDescent="0.25">
      <c r="A357" s="77" t="s">
        <v>6</v>
      </c>
      <c r="B357" s="85" t="s">
        <v>7</v>
      </c>
      <c r="C357" s="83">
        <v>663901</v>
      </c>
      <c r="D357" s="83">
        <v>0</v>
      </c>
      <c r="E357" s="83">
        <v>488901</v>
      </c>
      <c r="F357" s="83">
        <v>0</v>
      </c>
      <c r="G357" s="83">
        <v>45341.7</v>
      </c>
      <c r="H357" s="83">
        <v>0</v>
      </c>
    </row>
    <row r="358" spans="1:8" x14ac:dyDescent="0.25">
      <c r="A358" s="77" t="s">
        <v>18</v>
      </c>
      <c r="B358" s="85" t="s">
        <v>19</v>
      </c>
      <c r="C358" s="83">
        <v>275000</v>
      </c>
      <c r="D358" s="83">
        <v>0</v>
      </c>
      <c r="E358" s="83">
        <v>255000</v>
      </c>
      <c r="F358" s="83">
        <v>0</v>
      </c>
      <c r="G358" s="83">
        <v>155413</v>
      </c>
      <c r="H358" s="83">
        <v>0</v>
      </c>
    </row>
    <row r="359" spans="1:8" ht="22.5" x14ac:dyDescent="0.25">
      <c r="A359" s="75" t="s">
        <v>495</v>
      </c>
      <c r="B359" s="86" t="s">
        <v>496</v>
      </c>
      <c r="C359" s="82">
        <v>4925636</v>
      </c>
      <c r="D359" s="82">
        <v>0</v>
      </c>
      <c r="E359" s="82">
        <v>3914045</v>
      </c>
      <c r="F359" s="82">
        <v>0</v>
      </c>
      <c r="G359" s="82">
        <v>3556248.72</v>
      </c>
      <c r="H359" s="82">
        <v>0</v>
      </c>
    </row>
    <row r="360" spans="1:8" x14ac:dyDescent="0.25">
      <c r="A360" s="77" t="s">
        <v>2</v>
      </c>
      <c r="B360" s="85" t="s">
        <v>3</v>
      </c>
      <c r="C360" s="83">
        <v>4925636</v>
      </c>
      <c r="D360" s="83">
        <v>0</v>
      </c>
      <c r="E360" s="83">
        <v>3914045</v>
      </c>
      <c r="F360" s="83">
        <v>0</v>
      </c>
      <c r="G360" s="83">
        <v>3556248.72</v>
      </c>
      <c r="H360" s="83">
        <v>0</v>
      </c>
    </row>
    <row r="361" spans="1:8" x14ac:dyDescent="0.25">
      <c r="A361" s="77" t="s">
        <v>6</v>
      </c>
      <c r="B361" s="85" t="s">
        <v>7</v>
      </c>
      <c r="C361" s="83">
        <v>4925636</v>
      </c>
      <c r="D361" s="83">
        <v>0</v>
      </c>
      <c r="E361" s="83">
        <v>3914045</v>
      </c>
      <c r="F361" s="83">
        <v>0</v>
      </c>
      <c r="G361" s="83">
        <v>3556248.72</v>
      </c>
      <c r="H361" s="83">
        <v>0</v>
      </c>
    </row>
    <row r="362" spans="1:8" ht="56.25" x14ac:dyDescent="0.25">
      <c r="A362" s="75" t="s">
        <v>255</v>
      </c>
      <c r="B362" s="86" t="s">
        <v>254</v>
      </c>
      <c r="C362" s="82">
        <v>5333520</v>
      </c>
      <c r="D362" s="82">
        <v>0</v>
      </c>
      <c r="E362" s="82">
        <v>2214100</v>
      </c>
      <c r="F362" s="82">
        <v>0</v>
      </c>
      <c r="G362" s="82">
        <v>1802046.75</v>
      </c>
      <c r="H362" s="82">
        <v>0</v>
      </c>
    </row>
    <row r="363" spans="1:8" x14ac:dyDescent="0.25">
      <c r="A363" s="77" t="s">
        <v>2</v>
      </c>
      <c r="B363" s="85" t="s">
        <v>3</v>
      </c>
      <c r="C363" s="83">
        <v>5333520</v>
      </c>
      <c r="D363" s="83">
        <v>0</v>
      </c>
      <c r="E363" s="83">
        <v>2214100</v>
      </c>
      <c r="F363" s="83">
        <v>0</v>
      </c>
      <c r="G363" s="83">
        <v>1802046.75</v>
      </c>
      <c r="H363" s="83">
        <v>0</v>
      </c>
    </row>
    <row r="364" spans="1:8" x14ac:dyDescent="0.25">
      <c r="A364" s="77" t="s">
        <v>6</v>
      </c>
      <c r="B364" s="85" t="s">
        <v>7</v>
      </c>
      <c r="C364" s="83">
        <v>14520</v>
      </c>
      <c r="D364" s="83">
        <v>0</v>
      </c>
      <c r="E364" s="83">
        <v>7260</v>
      </c>
      <c r="F364" s="83">
        <v>0</v>
      </c>
      <c r="G364" s="83">
        <v>7260</v>
      </c>
      <c r="H364" s="83">
        <v>0</v>
      </c>
    </row>
    <row r="365" spans="1:8" x14ac:dyDescent="0.25">
      <c r="A365" s="77" t="s">
        <v>10</v>
      </c>
      <c r="B365" s="85" t="s">
        <v>11</v>
      </c>
      <c r="C365" s="83">
        <v>180000</v>
      </c>
      <c r="D365" s="83">
        <v>0</v>
      </c>
      <c r="E365" s="83">
        <v>95000</v>
      </c>
      <c r="F365" s="83">
        <v>0</v>
      </c>
      <c r="G365" s="83">
        <v>94406.1</v>
      </c>
      <c r="H365" s="83">
        <v>0</v>
      </c>
    </row>
    <row r="366" spans="1:8" x14ac:dyDescent="0.25">
      <c r="A366" s="77" t="s">
        <v>12</v>
      </c>
      <c r="B366" s="85" t="s">
        <v>13</v>
      </c>
      <c r="C366" s="83">
        <v>4999000</v>
      </c>
      <c r="D366" s="83">
        <v>0</v>
      </c>
      <c r="E366" s="83">
        <v>1996840</v>
      </c>
      <c r="F366" s="83">
        <v>0</v>
      </c>
      <c r="G366" s="83">
        <v>1687302.65</v>
      </c>
      <c r="H366" s="83">
        <v>0</v>
      </c>
    </row>
    <row r="367" spans="1:8" x14ac:dyDescent="0.25">
      <c r="A367" s="77" t="s">
        <v>16</v>
      </c>
      <c r="B367" s="85" t="s">
        <v>17</v>
      </c>
      <c r="C367" s="83">
        <v>140000</v>
      </c>
      <c r="D367" s="83">
        <v>0</v>
      </c>
      <c r="E367" s="83">
        <v>115000</v>
      </c>
      <c r="F367" s="83">
        <v>0</v>
      </c>
      <c r="G367" s="83">
        <v>13078</v>
      </c>
      <c r="H367" s="83">
        <v>0</v>
      </c>
    </row>
    <row r="368" spans="1:8" ht="22.5" x14ac:dyDescent="0.25">
      <c r="A368" s="75" t="s">
        <v>253</v>
      </c>
      <c r="B368" s="86" t="s">
        <v>383</v>
      </c>
      <c r="C368" s="82">
        <v>2814520</v>
      </c>
      <c r="D368" s="82">
        <v>0</v>
      </c>
      <c r="E368" s="82">
        <v>701900</v>
      </c>
      <c r="F368" s="82">
        <v>0</v>
      </c>
      <c r="G368" s="82">
        <v>501900</v>
      </c>
      <c r="H368" s="82">
        <v>0</v>
      </c>
    </row>
    <row r="369" spans="1:8" x14ac:dyDescent="0.25">
      <c r="A369" s="77" t="s">
        <v>2</v>
      </c>
      <c r="B369" s="85" t="s">
        <v>3</v>
      </c>
      <c r="C369" s="83">
        <v>2814520</v>
      </c>
      <c r="D369" s="83">
        <v>0</v>
      </c>
      <c r="E369" s="83">
        <v>701900</v>
      </c>
      <c r="F369" s="83">
        <v>0</v>
      </c>
      <c r="G369" s="83">
        <v>501900</v>
      </c>
      <c r="H369" s="83">
        <v>0</v>
      </c>
    </row>
    <row r="370" spans="1:8" x14ac:dyDescent="0.25">
      <c r="A370" s="77" t="s">
        <v>6</v>
      </c>
      <c r="B370" s="85" t="s">
        <v>7</v>
      </c>
      <c r="C370" s="83">
        <v>14520</v>
      </c>
      <c r="D370" s="83">
        <v>0</v>
      </c>
      <c r="E370" s="83">
        <v>7260</v>
      </c>
      <c r="F370" s="83">
        <v>0</v>
      </c>
      <c r="G370" s="83">
        <v>7260</v>
      </c>
      <c r="H370" s="83">
        <v>0</v>
      </c>
    </row>
    <row r="371" spans="1:8" x14ac:dyDescent="0.25">
      <c r="A371" s="77" t="s">
        <v>12</v>
      </c>
      <c r="B371" s="85" t="s">
        <v>13</v>
      </c>
      <c r="C371" s="83">
        <v>2800000</v>
      </c>
      <c r="D371" s="83">
        <v>0</v>
      </c>
      <c r="E371" s="83">
        <v>694640</v>
      </c>
      <c r="F371" s="83">
        <v>0</v>
      </c>
      <c r="G371" s="83">
        <v>494640</v>
      </c>
      <c r="H371" s="83">
        <v>0</v>
      </c>
    </row>
    <row r="372" spans="1:8" ht="22.5" x14ac:dyDescent="0.25">
      <c r="A372" s="75" t="s">
        <v>397</v>
      </c>
      <c r="B372" s="86" t="s">
        <v>398</v>
      </c>
      <c r="C372" s="82">
        <v>1000000</v>
      </c>
      <c r="D372" s="82">
        <v>0</v>
      </c>
      <c r="E372" s="82">
        <v>764000</v>
      </c>
      <c r="F372" s="82">
        <v>0</v>
      </c>
      <c r="G372" s="82">
        <v>700000</v>
      </c>
      <c r="H372" s="82">
        <v>0</v>
      </c>
    </row>
    <row r="373" spans="1:8" x14ac:dyDescent="0.25">
      <c r="A373" s="77" t="s">
        <v>2</v>
      </c>
      <c r="B373" s="85" t="s">
        <v>3</v>
      </c>
      <c r="C373" s="83">
        <v>1000000</v>
      </c>
      <c r="D373" s="83">
        <v>0</v>
      </c>
      <c r="E373" s="83">
        <v>764000</v>
      </c>
      <c r="F373" s="83">
        <v>0</v>
      </c>
      <c r="G373" s="83">
        <v>700000</v>
      </c>
      <c r="H373" s="83">
        <v>0</v>
      </c>
    </row>
    <row r="374" spans="1:8" x14ac:dyDescent="0.25">
      <c r="A374" s="77" t="s">
        <v>12</v>
      </c>
      <c r="B374" s="85" t="s">
        <v>13</v>
      </c>
      <c r="C374" s="83">
        <v>1000000</v>
      </c>
      <c r="D374" s="83">
        <v>0</v>
      </c>
      <c r="E374" s="83">
        <v>764000</v>
      </c>
      <c r="F374" s="83">
        <v>0</v>
      </c>
      <c r="G374" s="83">
        <v>700000</v>
      </c>
      <c r="H374" s="83">
        <v>0</v>
      </c>
    </row>
    <row r="375" spans="1:8" ht="22.5" x14ac:dyDescent="0.25">
      <c r="A375" s="75" t="s">
        <v>399</v>
      </c>
      <c r="B375" s="86" t="s">
        <v>400</v>
      </c>
      <c r="C375" s="82">
        <v>1199000</v>
      </c>
      <c r="D375" s="82">
        <v>0</v>
      </c>
      <c r="E375" s="82">
        <v>538200</v>
      </c>
      <c r="F375" s="82">
        <v>0</v>
      </c>
      <c r="G375" s="82">
        <v>492662.65</v>
      </c>
      <c r="H375" s="82">
        <v>0</v>
      </c>
    </row>
    <row r="376" spans="1:8" x14ac:dyDescent="0.25">
      <c r="A376" s="77" t="s">
        <v>2</v>
      </c>
      <c r="B376" s="85" t="s">
        <v>3</v>
      </c>
      <c r="C376" s="83">
        <v>1199000</v>
      </c>
      <c r="D376" s="83">
        <v>0</v>
      </c>
      <c r="E376" s="83">
        <v>538200</v>
      </c>
      <c r="F376" s="83">
        <v>0</v>
      </c>
      <c r="G376" s="83">
        <v>492662.65</v>
      </c>
      <c r="H376" s="83">
        <v>0</v>
      </c>
    </row>
    <row r="377" spans="1:8" x14ac:dyDescent="0.25">
      <c r="A377" s="77" t="s">
        <v>12</v>
      </c>
      <c r="B377" s="85" t="s">
        <v>13</v>
      </c>
      <c r="C377" s="83">
        <v>1199000</v>
      </c>
      <c r="D377" s="83">
        <v>0</v>
      </c>
      <c r="E377" s="83">
        <v>538200</v>
      </c>
      <c r="F377" s="83">
        <v>0</v>
      </c>
      <c r="G377" s="83">
        <v>492662.65</v>
      </c>
      <c r="H377" s="83">
        <v>0</v>
      </c>
    </row>
    <row r="378" spans="1:8" ht="33.75" x14ac:dyDescent="0.25">
      <c r="A378" s="75" t="s">
        <v>471</v>
      </c>
      <c r="B378" s="86" t="s">
        <v>472</v>
      </c>
      <c r="C378" s="82">
        <v>320000</v>
      </c>
      <c r="D378" s="82">
        <v>0</v>
      </c>
      <c r="E378" s="82">
        <v>210000</v>
      </c>
      <c r="F378" s="82">
        <v>0</v>
      </c>
      <c r="G378" s="82">
        <v>107484.1</v>
      </c>
      <c r="H378" s="82">
        <v>0</v>
      </c>
    </row>
    <row r="379" spans="1:8" x14ac:dyDescent="0.25">
      <c r="A379" s="77" t="s">
        <v>2</v>
      </c>
      <c r="B379" s="85" t="s">
        <v>3</v>
      </c>
      <c r="C379" s="83">
        <v>320000</v>
      </c>
      <c r="D379" s="83">
        <v>0</v>
      </c>
      <c r="E379" s="83">
        <v>210000</v>
      </c>
      <c r="F379" s="83">
        <v>0</v>
      </c>
      <c r="G379" s="83">
        <v>107484.1</v>
      </c>
      <c r="H379" s="83">
        <v>0</v>
      </c>
    </row>
    <row r="380" spans="1:8" x14ac:dyDescent="0.25">
      <c r="A380" s="77" t="s">
        <v>10</v>
      </c>
      <c r="B380" s="85" t="s">
        <v>11</v>
      </c>
      <c r="C380" s="83">
        <v>180000</v>
      </c>
      <c r="D380" s="83">
        <v>0</v>
      </c>
      <c r="E380" s="83">
        <v>95000</v>
      </c>
      <c r="F380" s="83">
        <v>0</v>
      </c>
      <c r="G380" s="83">
        <v>94406.1</v>
      </c>
      <c r="H380" s="83">
        <v>0</v>
      </c>
    </row>
    <row r="381" spans="1:8" x14ac:dyDescent="0.25">
      <c r="A381" s="77" t="s">
        <v>16</v>
      </c>
      <c r="B381" s="85" t="s">
        <v>17</v>
      </c>
      <c r="C381" s="83">
        <v>140000</v>
      </c>
      <c r="D381" s="83">
        <v>0</v>
      </c>
      <c r="E381" s="83">
        <v>115000</v>
      </c>
      <c r="F381" s="83">
        <v>0</v>
      </c>
      <c r="G381" s="83">
        <v>13078</v>
      </c>
      <c r="H381" s="83">
        <v>0</v>
      </c>
    </row>
    <row r="382" spans="1:8" ht="45" x14ac:dyDescent="0.25">
      <c r="A382" s="75" t="s">
        <v>252</v>
      </c>
      <c r="B382" s="86" t="s">
        <v>604</v>
      </c>
      <c r="C382" s="82">
        <v>1558796</v>
      </c>
      <c r="D382" s="82">
        <v>0</v>
      </c>
      <c r="E382" s="82">
        <v>577523</v>
      </c>
      <c r="F382" s="82">
        <v>0</v>
      </c>
      <c r="G382" s="82">
        <v>377998.55</v>
      </c>
      <c r="H382" s="82">
        <v>0</v>
      </c>
    </row>
    <row r="383" spans="1:8" x14ac:dyDescent="0.25">
      <c r="A383" s="77" t="s">
        <v>2</v>
      </c>
      <c r="B383" s="85" t="s">
        <v>3</v>
      </c>
      <c r="C383" s="83">
        <v>1408796</v>
      </c>
      <c r="D383" s="83">
        <v>0</v>
      </c>
      <c r="E383" s="83">
        <v>577523</v>
      </c>
      <c r="F383" s="83">
        <v>0</v>
      </c>
      <c r="G383" s="83">
        <v>377998.55</v>
      </c>
      <c r="H383" s="83">
        <v>0</v>
      </c>
    </row>
    <row r="384" spans="1:8" x14ac:dyDescent="0.25">
      <c r="A384" s="77" t="s">
        <v>6</v>
      </c>
      <c r="B384" s="85" t="s">
        <v>7</v>
      </c>
      <c r="C384" s="83">
        <v>174470</v>
      </c>
      <c r="D384" s="83">
        <v>0</v>
      </c>
      <c r="E384" s="83">
        <v>7360</v>
      </c>
      <c r="F384" s="83">
        <v>0</v>
      </c>
      <c r="G384" s="83">
        <v>7259.99</v>
      </c>
      <c r="H384" s="83">
        <v>0</v>
      </c>
    </row>
    <row r="385" spans="1:8" x14ac:dyDescent="0.25">
      <c r="A385" s="77" t="s">
        <v>10</v>
      </c>
      <c r="B385" s="85" t="s">
        <v>11</v>
      </c>
      <c r="C385" s="83">
        <v>1034326</v>
      </c>
      <c r="D385" s="83">
        <v>0</v>
      </c>
      <c r="E385" s="83">
        <v>450163</v>
      </c>
      <c r="F385" s="83">
        <v>0</v>
      </c>
      <c r="G385" s="83">
        <v>366153.56</v>
      </c>
      <c r="H385" s="83">
        <v>0</v>
      </c>
    </row>
    <row r="386" spans="1:8" x14ac:dyDescent="0.25">
      <c r="A386" s="77" t="s">
        <v>16</v>
      </c>
      <c r="B386" s="85" t="s">
        <v>17</v>
      </c>
      <c r="C386" s="83">
        <v>200000</v>
      </c>
      <c r="D386" s="83">
        <v>0</v>
      </c>
      <c r="E386" s="83">
        <v>120000</v>
      </c>
      <c r="F386" s="83">
        <v>0</v>
      </c>
      <c r="G386" s="83">
        <v>4585</v>
      </c>
      <c r="H386" s="83">
        <v>0</v>
      </c>
    </row>
    <row r="387" spans="1:8" x14ac:dyDescent="0.25">
      <c r="A387" s="77" t="s">
        <v>18</v>
      </c>
      <c r="B387" s="85" t="s">
        <v>19</v>
      </c>
      <c r="C387" s="83">
        <v>150000</v>
      </c>
      <c r="D387" s="83">
        <v>0</v>
      </c>
      <c r="E387" s="83">
        <v>0</v>
      </c>
      <c r="F387" s="83">
        <v>0</v>
      </c>
      <c r="G387" s="83">
        <v>0</v>
      </c>
      <c r="H387" s="83">
        <v>0</v>
      </c>
    </row>
    <row r="388" spans="1:8" ht="22.5" x14ac:dyDescent="0.25">
      <c r="A388" s="75" t="s">
        <v>251</v>
      </c>
      <c r="B388" s="86" t="s">
        <v>382</v>
      </c>
      <c r="C388" s="82">
        <v>489920</v>
      </c>
      <c r="D388" s="82">
        <v>0</v>
      </c>
      <c r="E388" s="82">
        <v>199271</v>
      </c>
      <c r="F388" s="82">
        <v>0</v>
      </c>
      <c r="G388" s="82">
        <v>153702.14000000001</v>
      </c>
      <c r="H388" s="82">
        <v>0</v>
      </c>
    </row>
    <row r="389" spans="1:8" x14ac:dyDescent="0.25">
      <c r="A389" s="77" t="s">
        <v>2</v>
      </c>
      <c r="B389" s="85" t="s">
        <v>3</v>
      </c>
      <c r="C389" s="83">
        <v>489920</v>
      </c>
      <c r="D389" s="83">
        <v>0</v>
      </c>
      <c r="E389" s="83">
        <v>199271</v>
      </c>
      <c r="F389" s="83">
        <v>0</v>
      </c>
      <c r="G389" s="83">
        <v>153702.14000000001</v>
      </c>
      <c r="H389" s="83">
        <v>0</v>
      </c>
    </row>
    <row r="390" spans="1:8" x14ac:dyDescent="0.25">
      <c r="A390" s="77" t="s">
        <v>10</v>
      </c>
      <c r="B390" s="85" t="s">
        <v>11</v>
      </c>
      <c r="C390" s="83">
        <v>489920</v>
      </c>
      <c r="D390" s="83">
        <v>0</v>
      </c>
      <c r="E390" s="83">
        <v>199271</v>
      </c>
      <c r="F390" s="83">
        <v>0</v>
      </c>
      <c r="G390" s="83">
        <v>153702.14000000001</v>
      </c>
      <c r="H390" s="83">
        <v>0</v>
      </c>
    </row>
    <row r="391" spans="1:8" ht="22.5" x14ac:dyDescent="0.25">
      <c r="A391" s="75" t="s">
        <v>250</v>
      </c>
      <c r="B391" s="86" t="s">
        <v>605</v>
      </c>
      <c r="C391" s="82">
        <v>759226</v>
      </c>
      <c r="D391" s="82">
        <v>0</v>
      </c>
      <c r="E391" s="82">
        <v>378252</v>
      </c>
      <c r="F391" s="82">
        <v>0</v>
      </c>
      <c r="G391" s="82">
        <v>224296.41</v>
      </c>
      <c r="H391" s="82">
        <v>0</v>
      </c>
    </row>
    <row r="392" spans="1:8" x14ac:dyDescent="0.25">
      <c r="A392" s="77" t="s">
        <v>2</v>
      </c>
      <c r="B392" s="85" t="s">
        <v>3</v>
      </c>
      <c r="C392" s="83">
        <v>759226</v>
      </c>
      <c r="D392" s="83">
        <v>0</v>
      </c>
      <c r="E392" s="83">
        <v>378252</v>
      </c>
      <c r="F392" s="83">
        <v>0</v>
      </c>
      <c r="G392" s="83">
        <v>224296.41</v>
      </c>
      <c r="H392" s="83">
        <v>0</v>
      </c>
    </row>
    <row r="393" spans="1:8" x14ac:dyDescent="0.25">
      <c r="A393" s="77" t="s">
        <v>6</v>
      </c>
      <c r="B393" s="85" t="s">
        <v>7</v>
      </c>
      <c r="C393" s="83">
        <v>14820</v>
      </c>
      <c r="D393" s="83">
        <v>0</v>
      </c>
      <c r="E393" s="83">
        <v>7360</v>
      </c>
      <c r="F393" s="83">
        <v>0</v>
      </c>
      <c r="G393" s="83">
        <v>7259.99</v>
      </c>
      <c r="H393" s="83">
        <v>0</v>
      </c>
    </row>
    <row r="394" spans="1:8" x14ac:dyDescent="0.25">
      <c r="A394" s="77" t="s">
        <v>10</v>
      </c>
      <c r="B394" s="85" t="s">
        <v>11</v>
      </c>
      <c r="C394" s="83">
        <v>544406</v>
      </c>
      <c r="D394" s="83">
        <v>0</v>
      </c>
      <c r="E394" s="83">
        <v>250892</v>
      </c>
      <c r="F394" s="83">
        <v>0</v>
      </c>
      <c r="G394" s="83">
        <v>212451.42</v>
      </c>
      <c r="H394" s="83">
        <v>0</v>
      </c>
    </row>
    <row r="395" spans="1:8" x14ac:dyDescent="0.25">
      <c r="A395" s="77" t="s">
        <v>16</v>
      </c>
      <c r="B395" s="85" t="s">
        <v>17</v>
      </c>
      <c r="C395" s="83">
        <v>200000</v>
      </c>
      <c r="D395" s="83">
        <v>0</v>
      </c>
      <c r="E395" s="83">
        <v>120000</v>
      </c>
      <c r="F395" s="83">
        <v>0</v>
      </c>
      <c r="G395" s="83">
        <v>4585</v>
      </c>
      <c r="H395" s="83">
        <v>0</v>
      </c>
    </row>
    <row r="396" spans="1:8" ht="22.5" x14ac:dyDescent="0.25">
      <c r="A396" s="75" t="s">
        <v>624</v>
      </c>
      <c r="B396" s="86" t="s">
        <v>625</v>
      </c>
      <c r="C396" s="82">
        <v>309650</v>
      </c>
      <c r="D396" s="82">
        <v>0</v>
      </c>
      <c r="E396" s="82">
        <v>0</v>
      </c>
      <c r="F396" s="82">
        <v>0</v>
      </c>
      <c r="G396" s="82">
        <v>0</v>
      </c>
      <c r="H396" s="82">
        <v>0</v>
      </c>
    </row>
    <row r="397" spans="1:8" x14ac:dyDescent="0.25">
      <c r="A397" s="77" t="s">
        <v>2</v>
      </c>
      <c r="B397" s="85" t="s">
        <v>3</v>
      </c>
      <c r="C397" s="83">
        <v>159650</v>
      </c>
      <c r="D397" s="83">
        <v>0</v>
      </c>
      <c r="E397" s="83">
        <v>0</v>
      </c>
      <c r="F397" s="83">
        <v>0</v>
      </c>
      <c r="G397" s="83">
        <v>0</v>
      </c>
      <c r="H397" s="83">
        <v>0</v>
      </c>
    </row>
    <row r="398" spans="1:8" x14ac:dyDescent="0.25">
      <c r="A398" s="77" t="s">
        <v>6</v>
      </c>
      <c r="B398" s="85" t="s">
        <v>7</v>
      </c>
      <c r="C398" s="83">
        <v>159650</v>
      </c>
      <c r="D398" s="83">
        <v>0</v>
      </c>
      <c r="E398" s="83">
        <v>0</v>
      </c>
      <c r="F398" s="83">
        <v>0</v>
      </c>
      <c r="G398" s="83">
        <v>0</v>
      </c>
      <c r="H398" s="83">
        <v>0</v>
      </c>
    </row>
    <row r="399" spans="1:8" x14ac:dyDescent="0.25">
      <c r="A399" s="77" t="s">
        <v>18</v>
      </c>
      <c r="B399" s="85" t="s">
        <v>19</v>
      </c>
      <c r="C399" s="83">
        <v>150000</v>
      </c>
      <c r="D399" s="83">
        <v>0</v>
      </c>
      <c r="E399" s="83">
        <v>0</v>
      </c>
      <c r="F399" s="83">
        <v>0</v>
      </c>
      <c r="G399" s="83">
        <v>0</v>
      </c>
      <c r="H399" s="83">
        <v>0</v>
      </c>
    </row>
    <row r="400" spans="1:8" x14ac:dyDescent="0.25">
      <c r="A400" s="75" t="s">
        <v>497</v>
      </c>
      <c r="B400" s="86" t="s">
        <v>498</v>
      </c>
      <c r="C400" s="82">
        <v>871000</v>
      </c>
      <c r="D400" s="82">
        <v>0</v>
      </c>
      <c r="E400" s="82">
        <v>325000</v>
      </c>
      <c r="F400" s="82">
        <v>0</v>
      </c>
      <c r="G400" s="82">
        <v>201493.6</v>
      </c>
      <c r="H400" s="82">
        <v>0</v>
      </c>
    </row>
    <row r="401" spans="1:8" x14ac:dyDescent="0.25">
      <c r="A401" s="77" t="s">
        <v>2</v>
      </c>
      <c r="B401" s="85" t="s">
        <v>3</v>
      </c>
      <c r="C401" s="83">
        <v>871000</v>
      </c>
      <c r="D401" s="83">
        <v>0</v>
      </c>
      <c r="E401" s="83">
        <v>325000</v>
      </c>
      <c r="F401" s="83">
        <v>0</v>
      </c>
      <c r="G401" s="83">
        <v>201493.6</v>
      </c>
      <c r="H401" s="83">
        <v>0</v>
      </c>
    </row>
    <row r="402" spans="1:8" x14ac:dyDescent="0.25">
      <c r="A402" s="77" t="s">
        <v>6</v>
      </c>
      <c r="B402" s="85" t="s">
        <v>7</v>
      </c>
      <c r="C402" s="83">
        <v>51123</v>
      </c>
      <c r="D402" s="83">
        <v>0</v>
      </c>
      <c r="E402" s="83">
        <v>6123</v>
      </c>
      <c r="F402" s="83">
        <v>0</v>
      </c>
      <c r="G402" s="83">
        <v>2772</v>
      </c>
      <c r="H402" s="83">
        <v>0</v>
      </c>
    </row>
    <row r="403" spans="1:8" x14ac:dyDescent="0.25">
      <c r="A403" s="77" t="s">
        <v>10</v>
      </c>
      <c r="B403" s="85" t="s">
        <v>11</v>
      </c>
      <c r="C403" s="83">
        <v>140000</v>
      </c>
      <c r="D403" s="83">
        <v>0</v>
      </c>
      <c r="E403" s="83">
        <v>100000</v>
      </c>
      <c r="F403" s="83">
        <v>0</v>
      </c>
      <c r="G403" s="83">
        <v>9994.6</v>
      </c>
      <c r="H403" s="83">
        <v>0</v>
      </c>
    </row>
    <row r="404" spans="1:8" x14ac:dyDescent="0.25">
      <c r="A404" s="77" t="s">
        <v>16</v>
      </c>
      <c r="B404" s="85" t="s">
        <v>17</v>
      </c>
      <c r="C404" s="83">
        <v>679877</v>
      </c>
      <c r="D404" s="83">
        <v>0</v>
      </c>
      <c r="E404" s="83">
        <v>218877</v>
      </c>
      <c r="F404" s="83">
        <v>0</v>
      </c>
      <c r="G404" s="83">
        <v>188727</v>
      </c>
      <c r="H404" s="83">
        <v>0</v>
      </c>
    </row>
    <row r="405" spans="1:8" x14ac:dyDescent="0.25">
      <c r="A405" s="75" t="s">
        <v>499</v>
      </c>
      <c r="B405" s="86" t="s">
        <v>500</v>
      </c>
      <c r="C405" s="82">
        <v>450000</v>
      </c>
      <c r="D405" s="82">
        <v>0</v>
      </c>
      <c r="E405" s="82">
        <v>180000</v>
      </c>
      <c r="F405" s="82">
        <v>0</v>
      </c>
      <c r="G405" s="82">
        <v>150000</v>
      </c>
      <c r="H405" s="82">
        <v>0</v>
      </c>
    </row>
    <row r="406" spans="1:8" x14ac:dyDescent="0.25">
      <c r="A406" s="77" t="s">
        <v>2</v>
      </c>
      <c r="B406" s="85" t="s">
        <v>3</v>
      </c>
      <c r="C406" s="83">
        <v>450000</v>
      </c>
      <c r="D406" s="83">
        <v>0</v>
      </c>
      <c r="E406" s="83">
        <v>180000</v>
      </c>
      <c r="F406" s="83">
        <v>0</v>
      </c>
      <c r="G406" s="83">
        <v>150000</v>
      </c>
      <c r="H406" s="83">
        <v>0</v>
      </c>
    </row>
    <row r="407" spans="1:8" x14ac:dyDescent="0.25">
      <c r="A407" s="77" t="s">
        <v>16</v>
      </c>
      <c r="B407" s="85" t="s">
        <v>17</v>
      </c>
      <c r="C407" s="83">
        <v>450000</v>
      </c>
      <c r="D407" s="83">
        <v>0</v>
      </c>
      <c r="E407" s="83">
        <v>180000</v>
      </c>
      <c r="F407" s="83">
        <v>0</v>
      </c>
      <c r="G407" s="83">
        <v>150000</v>
      </c>
      <c r="H407" s="83">
        <v>0</v>
      </c>
    </row>
    <row r="408" spans="1:8" x14ac:dyDescent="0.25">
      <c r="A408" s="75" t="s">
        <v>501</v>
      </c>
      <c r="B408" s="86" t="s">
        <v>396</v>
      </c>
      <c r="C408" s="82">
        <v>406000</v>
      </c>
      <c r="D408" s="82">
        <v>0</v>
      </c>
      <c r="E408" s="82">
        <v>145000</v>
      </c>
      <c r="F408" s="82">
        <v>0</v>
      </c>
      <c r="G408" s="82">
        <v>51493.599999999999</v>
      </c>
      <c r="H408" s="82">
        <v>0</v>
      </c>
    </row>
    <row r="409" spans="1:8" x14ac:dyDescent="0.25">
      <c r="A409" s="77" t="s">
        <v>2</v>
      </c>
      <c r="B409" s="85" t="s">
        <v>3</v>
      </c>
      <c r="C409" s="83">
        <v>406000</v>
      </c>
      <c r="D409" s="83">
        <v>0</v>
      </c>
      <c r="E409" s="83">
        <v>145000</v>
      </c>
      <c r="F409" s="83">
        <v>0</v>
      </c>
      <c r="G409" s="83">
        <v>51493.599999999999</v>
      </c>
      <c r="H409" s="83">
        <v>0</v>
      </c>
    </row>
    <row r="410" spans="1:8" x14ac:dyDescent="0.25">
      <c r="A410" s="77" t="s">
        <v>6</v>
      </c>
      <c r="B410" s="85" t="s">
        <v>7</v>
      </c>
      <c r="C410" s="83">
        <v>51123</v>
      </c>
      <c r="D410" s="83">
        <v>0</v>
      </c>
      <c r="E410" s="83">
        <v>6123</v>
      </c>
      <c r="F410" s="83">
        <v>0</v>
      </c>
      <c r="G410" s="83">
        <v>2772</v>
      </c>
      <c r="H410" s="83">
        <v>0</v>
      </c>
    </row>
    <row r="411" spans="1:8" x14ac:dyDescent="0.25">
      <c r="A411" s="77" t="s">
        <v>10</v>
      </c>
      <c r="B411" s="85" t="s">
        <v>11</v>
      </c>
      <c r="C411" s="83">
        <v>140000</v>
      </c>
      <c r="D411" s="83">
        <v>0</v>
      </c>
      <c r="E411" s="83">
        <v>100000</v>
      </c>
      <c r="F411" s="83">
        <v>0</v>
      </c>
      <c r="G411" s="83">
        <v>9994.6</v>
      </c>
      <c r="H411" s="83">
        <v>0</v>
      </c>
    </row>
    <row r="412" spans="1:8" x14ac:dyDescent="0.25">
      <c r="A412" s="77" t="s">
        <v>16</v>
      </c>
      <c r="B412" s="85" t="s">
        <v>17</v>
      </c>
      <c r="C412" s="83">
        <v>214877</v>
      </c>
      <c r="D412" s="83">
        <v>0</v>
      </c>
      <c r="E412" s="83">
        <v>38877</v>
      </c>
      <c r="F412" s="83">
        <v>0</v>
      </c>
      <c r="G412" s="83">
        <v>38727</v>
      </c>
      <c r="H412" s="83">
        <v>0</v>
      </c>
    </row>
    <row r="413" spans="1:8" x14ac:dyDescent="0.25">
      <c r="A413" s="75" t="s">
        <v>576</v>
      </c>
      <c r="B413" s="86" t="s">
        <v>577</v>
      </c>
      <c r="C413" s="82">
        <v>15000</v>
      </c>
      <c r="D413" s="82">
        <v>0</v>
      </c>
      <c r="E413" s="82">
        <v>0</v>
      </c>
      <c r="F413" s="82">
        <v>0</v>
      </c>
      <c r="G413" s="82">
        <v>0</v>
      </c>
      <c r="H413" s="82">
        <v>0</v>
      </c>
    </row>
    <row r="414" spans="1:8" x14ac:dyDescent="0.25">
      <c r="A414" s="77" t="s">
        <v>2</v>
      </c>
      <c r="B414" s="85" t="s">
        <v>3</v>
      </c>
      <c r="C414" s="83">
        <v>15000</v>
      </c>
      <c r="D414" s="83">
        <v>0</v>
      </c>
      <c r="E414" s="83">
        <v>0</v>
      </c>
      <c r="F414" s="83">
        <v>0</v>
      </c>
      <c r="G414" s="83">
        <v>0</v>
      </c>
      <c r="H414" s="83">
        <v>0</v>
      </c>
    </row>
    <row r="415" spans="1:8" x14ac:dyDescent="0.25">
      <c r="A415" s="77" t="s">
        <v>16</v>
      </c>
      <c r="B415" s="85" t="s">
        <v>17</v>
      </c>
      <c r="C415" s="83">
        <v>15000</v>
      </c>
      <c r="D415" s="83">
        <v>0</v>
      </c>
      <c r="E415" s="83">
        <v>0</v>
      </c>
      <c r="F415" s="83">
        <v>0</v>
      </c>
      <c r="G415" s="83">
        <v>0</v>
      </c>
      <c r="H415" s="83">
        <v>0</v>
      </c>
    </row>
    <row r="416" spans="1:8" x14ac:dyDescent="0.25">
      <c r="A416" s="75" t="s">
        <v>248</v>
      </c>
      <c r="B416" s="86" t="s">
        <v>249</v>
      </c>
      <c r="C416" s="82">
        <v>638147</v>
      </c>
      <c r="D416" s="82">
        <v>0</v>
      </c>
      <c r="E416" s="82">
        <v>300193</v>
      </c>
      <c r="F416" s="82">
        <v>0</v>
      </c>
      <c r="G416" s="82">
        <v>229794.66</v>
      </c>
      <c r="H416" s="82">
        <v>0</v>
      </c>
    </row>
    <row r="417" spans="1:8" x14ac:dyDescent="0.25">
      <c r="A417" s="99"/>
      <c r="B417" s="100" t="s">
        <v>736</v>
      </c>
      <c r="C417" s="83">
        <v>140</v>
      </c>
      <c r="D417" s="83">
        <v>0</v>
      </c>
      <c r="E417" s="83">
        <v>140</v>
      </c>
      <c r="F417" s="83">
        <v>0</v>
      </c>
      <c r="G417" s="83">
        <v>140</v>
      </c>
      <c r="H417" s="83">
        <v>0</v>
      </c>
    </row>
    <row r="418" spans="1:8" x14ac:dyDescent="0.25">
      <c r="A418" s="77" t="s">
        <v>2</v>
      </c>
      <c r="B418" s="85" t="s">
        <v>3</v>
      </c>
      <c r="C418" s="83">
        <v>603647</v>
      </c>
      <c r="D418" s="83">
        <v>0</v>
      </c>
      <c r="E418" s="83">
        <v>300193</v>
      </c>
      <c r="F418" s="83">
        <v>0</v>
      </c>
      <c r="G418" s="83">
        <v>229794.66</v>
      </c>
      <c r="H418" s="83">
        <v>0</v>
      </c>
    </row>
    <row r="419" spans="1:8" x14ac:dyDescent="0.25">
      <c r="A419" s="77" t="s">
        <v>4</v>
      </c>
      <c r="B419" s="85" t="s">
        <v>5</v>
      </c>
      <c r="C419" s="83">
        <v>475560</v>
      </c>
      <c r="D419" s="83">
        <v>0</v>
      </c>
      <c r="E419" s="83">
        <v>231456</v>
      </c>
      <c r="F419" s="83">
        <v>0</v>
      </c>
      <c r="G419" s="83">
        <v>191323</v>
      </c>
      <c r="H419" s="83">
        <v>0</v>
      </c>
    </row>
    <row r="420" spans="1:8" x14ac:dyDescent="0.25">
      <c r="A420" s="77" t="s">
        <v>6</v>
      </c>
      <c r="B420" s="85" t="s">
        <v>7</v>
      </c>
      <c r="C420" s="83">
        <v>102653</v>
      </c>
      <c r="D420" s="83">
        <v>0</v>
      </c>
      <c r="E420" s="83">
        <v>54703</v>
      </c>
      <c r="F420" s="83">
        <v>0</v>
      </c>
      <c r="G420" s="83">
        <v>36193.64</v>
      </c>
      <c r="H420" s="83">
        <v>0</v>
      </c>
    </row>
    <row r="421" spans="1:8" x14ac:dyDescent="0.25">
      <c r="A421" s="77" t="s">
        <v>14</v>
      </c>
      <c r="B421" s="85" t="s">
        <v>15</v>
      </c>
      <c r="C421" s="83">
        <v>434</v>
      </c>
      <c r="D421" s="83">
        <v>0</v>
      </c>
      <c r="E421" s="83">
        <v>434</v>
      </c>
      <c r="F421" s="83">
        <v>0</v>
      </c>
      <c r="G421" s="83">
        <v>434</v>
      </c>
      <c r="H421" s="83">
        <v>0</v>
      </c>
    </row>
    <row r="422" spans="1:8" x14ac:dyDescent="0.25">
      <c r="A422" s="77" t="s">
        <v>16</v>
      </c>
      <c r="B422" s="85" t="s">
        <v>17</v>
      </c>
      <c r="C422" s="83">
        <v>25000</v>
      </c>
      <c r="D422" s="83">
        <v>0</v>
      </c>
      <c r="E422" s="83">
        <v>13600</v>
      </c>
      <c r="F422" s="83">
        <v>0</v>
      </c>
      <c r="G422" s="83">
        <v>1844.02</v>
      </c>
      <c r="H422" s="83">
        <v>0</v>
      </c>
    </row>
    <row r="423" spans="1:8" x14ac:dyDescent="0.25">
      <c r="A423" s="77" t="s">
        <v>18</v>
      </c>
      <c r="B423" s="85" t="s">
        <v>19</v>
      </c>
      <c r="C423" s="83">
        <v>34500</v>
      </c>
      <c r="D423" s="83">
        <v>0</v>
      </c>
      <c r="E423" s="83">
        <v>0</v>
      </c>
      <c r="F423" s="83">
        <v>0</v>
      </c>
      <c r="G423" s="83">
        <v>0</v>
      </c>
      <c r="H423" s="83">
        <v>0</v>
      </c>
    </row>
    <row r="424" spans="1:8" x14ac:dyDescent="0.25">
      <c r="A424" s="75" t="s">
        <v>502</v>
      </c>
      <c r="B424" s="86" t="s">
        <v>503</v>
      </c>
      <c r="C424" s="82">
        <v>3171320</v>
      </c>
      <c r="D424" s="82">
        <v>0</v>
      </c>
      <c r="E424" s="82">
        <v>1410880</v>
      </c>
      <c r="F424" s="82">
        <v>0</v>
      </c>
      <c r="G424" s="82">
        <v>1357313.4</v>
      </c>
      <c r="H424" s="82">
        <v>0</v>
      </c>
    </row>
    <row r="425" spans="1:8" x14ac:dyDescent="0.25">
      <c r="A425" s="77" t="s">
        <v>2</v>
      </c>
      <c r="B425" s="85" t="s">
        <v>3</v>
      </c>
      <c r="C425" s="83">
        <v>3171320</v>
      </c>
      <c r="D425" s="83">
        <v>0</v>
      </c>
      <c r="E425" s="83">
        <v>1410880</v>
      </c>
      <c r="F425" s="83">
        <v>0</v>
      </c>
      <c r="G425" s="83">
        <v>1357313.4</v>
      </c>
      <c r="H425" s="83">
        <v>0</v>
      </c>
    </row>
    <row r="426" spans="1:8" x14ac:dyDescent="0.25">
      <c r="A426" s="77" t="s">
        <v>6</v>
      </c>
      <c r="B426" s="85" t="s">
        <v>7</v>
      </c>
      <c r="C426" s="83">
        <v>127655</v>
      </c>
      <c r="D426" s="83">
        <v>0</v>
      </c>
      <c r="E426" s="83">
        <v>49595</v>
      </c>
      <c r="F426" s="83">
        <v>0</v>
      </c>
      <c r="G426" s="83">
        <v>46453.4</v>
      </c>
      <c r="H426" s="83">
        <v>0</v>
      </c>
    </row>
    <row r="427" spans="1:8" x14ac:dyDescent="0.25">
      <c r="A427" s="77" t="s">
        <v>12</v>
      </c>
      <c r="B427" s="85" t="s">
        <v>13</v>
      </c>
      <c r="C427" s="83">
        <v>400000</v>
      </c>
      <c r="D427" s="83">
        <v>0</v>
      </c>
      <c r="E427" s="83">
        <v>0</v>
      </c>
      <c r="F427" s="83">
        <v>0</v>
      </c>
      <c r="G427" s="83">
        <v>0</v>
      </c>
      <c r="H427" s="83">
        <v>0</v>
      </c>
    </row>
    <row r="428" spans="1:8" x14ac:dyDescent="0.25">
      <c r="A428" s="77" t="s">
        <v>16</v>
      </c>
      <c r="B428" s="85" t="s">
        <v>17</v>
      </c>
      <c r="C428" s="83">
        <v>2643665</v>
      </c>
      <c r="D428" s="83">
        <v>0</v>
      </c>
      <c r="E428" s="83">
        <v>1361285</v>
      </c>
      <c r="F428" s="83">
        <v>0</v>
      </c>
      <c r="G428" s="83">
        <v>1310860</v>
      </c>
      <c r="H428" s="83">
        <v>0</v>
      </c>
    </row>
    <row r="429" spans="1:8" x14ac:dyDescent="0.25">
      <c r="A429" s="75" t="s">
        <v>504</v>
      </c>
      <c r="B429" s="86" t="s">
        <v>395</v>
      </c>
      <c r="C429" s="82">
        <v>1500000</v>
      </c>
      <c r="D429" s="82">
        <v>0</v>
      </c>
      <c r="E429" s="82">
        <v>770000</v>
      </c>
      <c r="F429" s="82">
        <v>0</v>
      </c>
      <c r="G429" s="82">
        <v>725372</v>
      </c>
      <c r="H429" s="82">
        <v>0</v>
      </c>
    </row>
    <row r="430" spans="1:8" x14ac:dyDescent="0.25">
      <c r="A430" s="77" t="s">
        <v>2</v>
      </c>
      <c r="B430" s="85" t="s">
        <v>3</v>
      </c>
      <c r="C430" s="83">
        <v>1500000</v>
      </c>
      <c r="D430" s="83">
        <v>0</v>
      </c>
      <c r="E430" s="83">
        <v>770000</v>
      </c>
      <c r="F430" s="83">
        <v>0</v>
      </c>
      <c r="G430" s="83">
        <v>725372</v>
      </c>
      <c r="H430" s="83">
        <v>0</v>
      </c>
    </row>
    <row r="431" spans="1:8" x14ac:dyDescent="0.25">
      <c r="A431" s="77" t="s">
        <v>6</v>
      </c>
      <c r="B431" s="85" t="s">
        <v>7</v>
      </c>
      <c r="C431" s="83">
        <v>5000</v>
      </c>
      <c r="D431" s="83">
        <v>0</v>
      </c>
      <c r="E431" s="83">
        <v>0</v>
      </c>
      <c r="F431" s="83">
        <v>0</v>
      </c>
      <c r="G431" s="83">
        <v>0</v>
      </c>
      <c r="H431" s="83">
        <v>0</v>
      </c>
    </row>
    <row r="432" spans="1:8" x14ac:dyDescent="0.25">
      <c r="A432" s="77" t="s">
        <v>16</v>
      </c>
      <c r="B432" s="85" t="s">
        <v>17</v>
      </c>
      <c r="C432" s="83">
        <v>1495000</v>
      </c>
      <c r="D432" s="83">
        <v>0</v>
      </c>
      <c r="E432" s="83">
        <v>770000</v>
      </c>
      <c r="F432" s="83">
        <v>0</v>
      </c>
      <c r="G432" s="83">
        <v>725372</v>
      </c>
      <c r="H432" s="83">
        <v>0</v>
      </c>
    </row>
    <row r="433" spans="1:8" x14ac:dyDescent="0.25">
      <c r="A433" s="75" t="s">
        <v>505</v>
      </c>
      <c r="B433" s="86" t="s">
        <v>257</v>
      </c>
      <c r="C433" s="82">
        <v>640000</v>
      </c>
      <c r="D433" s="82">
        <v>0</v>
      </c>
      <c r="E433" s="82">
        <v>60000</v>
      </c>
      <c r="F433" s="82">
        <v>0</v>
      </c>
      <c r="G433" s="82">
        <v>56776.4</v>
      </c>
      <c r="H433" s="82">
        <v>0</v>
      </c>
    </row>
    <row r="434" spans="1:8" x14ac:dyDescent="0.25">
      <c r="A434" s="77" t="s">
        <v>2</v>
      </c>
      <c r="B434" s="85" t="s">
        <v>3</v>
      </c>
      <c r="C434" s="83">
        <v>640000</v>
      </c>
      <c r="D434" s="83">
        <v>0</v>
      </c>
      <c r="E434" s="83">
        <v>60000</v>
      </c>
      <c r="F434" s="83">
        <v>0</v>
      </c>
      <c r="G434" s="83">
        <v>56776.4</v>
      </c>
      <c r="H434" s="83">
        <v>0</v>
      </c>
    </row>
    <row r="435" spans="1:8" x14ac:dyDescent="0.25">
      <c r="A435" s="77" t="s">
        <v>6</v>
      </c>
      <c r="B435" s="85" t="s">
        <v>7</v>
      </c>
      <c r="C435" s="83">
        <v>99335</v>
      </c>
      <c r="D435" s="83">
        <v>0</v>
      </c>
      <c r="E435" s="83">
        <v>39335</v>
      </c>
      <c r="F435" s="83">
        <v>0</v>
      </c>
      <c r="G435" s="83">
        <v>38908.400000000001</v>
      </c>
      <c r="H435" s="83">
        <v>0</v>
      </c>
    </row>
    <row r="436" spans="1:8" x14ac:dyDescent="0.25">
      <c r="A436" s="77" t="s">
        <v>12</v>
      </c>
      <c r="B436" s="85" t="s">
        <v>13</v>
      </c>
      <c r="C436" s="83">
        <v>400000</v>
      </c>
      <c r="D436" s="83">
        <v>0</v>
      </c>
      <c r="E436" s="83">
        <v>0</v>
      </c>
      <c r="F436" s="83">
        <v>0</v>
      </c>
      <c r="G436" s="83">
        <v>0</v>
      </c>
      <c r="H436" s="83">
        <v>0</v>
      </c>
    </row>
    <row r="437" spans="1:8" x14ac:dyDescent="0.25">
      <c r="A437" s="77" t="s">
        <v>16</v>
      </c>
      <c r="B437" s="85" t="s">
        <v>17</v>
      </c>
      <c r="C437" s="83">
        <v>140665</v>
      </c>
      <c r="D437" s="83">
        <v>0</v>
      </c>
      <c r="E437" s="83">
        <v>20665</v>
      </c>
      <c r="F437" s="83">
        <v>0</v>
      </c>
      <c r="G437" s="83">
        <v>17868</v>
      </c>
      <c r="H437" s="83">
        <v>0</v>
      </c>
    </row>
    <row r="438" spans="1:8" ht="33.75" x14ac:dyDescent="0.25">
      <c r="A438" s="75" t="s">
        <v>506</v>
      </c>
      <c r="B438" s="86" t="s">
        <v>606</v>
      </c>
      <c r="C438" s="82">
        <v>30000</v>
      </c>
      <c r="D438" s="82">
        <v>0</v>
      </c>
      <c r="E438" s="82">
        <v>10000</v>
      </c>
      <c r="F438" s="82">
        <v>0</v>
      </c>
      <c r="G438" s="82">
        <v>7000</v>
      </c>
      <c r="H438" s="82">
        <v>0</v>
      </c>
    </row>
    <row r="439" spans="1:8" x14ac:dyDescent="0.25">
      <c r="A439" s="77" t="s">
        <v>2</v>
      </c>
      <c r="B439" s="85" t="s">
        <v>3</v>
      </c>
      <c r="C439" s="83">
        <v>30000</v>
      </c>
      <c r="D439" s="83">
        <v>0</v>
      </c>
      <c r="E439" s="83">
        <v>10000</v>
      </c>
      <c r="F439" s="83">
        <v>0</v>
      </c>
      <c r="G439" s="83">
        <v>7000</v>
      </c>
      <c r="H439" s="83">
        <v>0</v>
      </c>
    </row>
    <row r="440" spans="1:8" x14ac:dyDescent="0.25">
      <c r="A440" s="77" t="s">
        <v>16</v>
      </c>
      <c r="B440" s="85" t="s">
        <v>17</v>
      </c>
      <c r="C440" s="83">
        <v>30000</v>
      </c>
      <c r="D440" s="83">
        <v>0</v>
      </c>
      <c r="E440" s="83">
        <v>10000</v>
      </c>
      <c r="F440" s="83">
        <v>0</v>
      </c>
      <c r="G440" s="83">
        <v>7000</v>
      </c>
      <c r="H440" s="83">
        <v>0</v>
      </c>
    </row>
    <row r="441" spans="1:8" x14ac:dyDescent="0.25">
      <c r="A441" s="75" t="s">
        <v>507</v>
      </c>
      <c r="B441" s="86" t="s">
        <v>256</v>
      </c>
      <c r="C441" s="82">
        <v>1001320</v>
      </c>
      <c r="D441" s="82">
        <v>0</v>
      </c>
      <c r="E441" s="82">
        <v>570880</v>
      </c>
      <c r="F441" s="82">
        <v>0</v>
      </c>
      <c r="G441" s="82">
        <v>568165</v>
      </c>
      <c r="H441" s="82">
        <v>0</v>
      </c>
    </row>
    <row r="442" spans="1:8" x14ac:dyDescent="0.25">
      <c r="A442" s="77" t="s">
        <v>2</v>
      </c>
      <c r="B442" s="85" t="s">
        <v>3</v>
      </c>
      <c r="C442" s="83">
        <v>1001320</v>
      </c>
      <c r="D442" s="83">
        <v>0</v>
      </c>
      <c r="E442" s="83">
        <v>570880</v>
      </c>
      <c r="F442" s="83">
        <v>0</v>
      </c>
      <c r="G442" s="83">
        <v>568165</v>
      </c>
      <c r="H442" s="83">
        <v>0</v>
      </c>
    </row>
    <row r="443" spans="1:8" x14ac:dyDescent="0.25">
      <c r="A443" s="77" t="s">
        <v>6</v>
      </c>
      <c r="B443" s="85" t="s">
        <v>7</v>
      </c>
      <c r="C443" s="83">
        <v>23320</v>
      </c>
      <c r="D443" s="83">
        <v>0</v>
      </c>
      <c r="E443" s="83">
        <v>10260</v>
      </c>
      <c r="F443" s="83">
        <v>0</v>
      </c>
      <c r="G443" s="83">
        <v>7545</v>
      </c>
      <c r="H443" s="83">
        <v>0</v>
      </c>
    </row>
    <row r="444" spans="1:8" x14ac:dyDescent="0.25">
      <c r="A444" s="77" t="s">
        <v>16</v>
      </c>
      <c r="B444" s="85" t="s">
        <v>17</v>
      </c>
      <c r="C444" s="83">
        <v>978000</v>
      </c>
      <c r="D444" s="83">
        <v>0</v>
      </c>
      <c r="E444" s="83">
        <v>560620</v>
      </c>
      <c r="F444" s="83">
        <v>0</v>
      </c>
      <c r="G444" s="83">
        <v>560620</v>
      </c>
      <c r="H444" s="83">
        <v>0</v>
      </c>
    </row>
    <row r="445" spans="1:8" x14ac:dyDescent="0.25">
      <c r="A445" s="75" t="s">
        <v>246</v>
      </c>
      <c r="B445" s="86" t="s">
        <v>247</v>
      </c>
      <c r="C445" s="82">
        <v>6128010</v>
      </c>
      <c r="D445" s="82">
        <v>0</v>
      </c>
      <c r="E445" s="82">
        <v>3264805</v>
      </c>
      <c r="F445" s="82">
        <v>0</v>
      </c>
      <c r="G445" s="82">
        <v>3198093.89</v>
      </c>
      <c r="H445" s="82">
        <v>0</v>
      </c>
    </row>
    <row r="446" spans="1:8" x14ac:dyDescent="0.25">
      <c r="A446" s="99"/>
      <c r="B446" s="100" t="s">
        <v>736</v>
      </c>
      <c r="C446" s="83">
        <v>854</v>
      </c>
      <c r="D446" s="83">
        <v>0</v>
      </c>
      <c r="E446" s="83">
        <v>854</v>
      </c>
      <c r="F446" s="83">
        <v>0</v>
      </c>
      <c r="G446" s="83">
        <v>854</v>
      </c>
      <c r="H446" s="83">
        <v>0</v>
      </c>
    </row>
    <row r="447" spans="1:8" x14ac:dyDescent="0.25">
      <c r="A447" s="77" t="s">
        <v>2</v>
      </c>
      <c r="B447" s="85" t="s">
        <v>3</v>
      </c>
      <c r="C447" s="83">
        <v>6010340</v>
      </c>
      <c r="D447" s="83">
        <v>0</v>
      </c>
      <c r="E447" s="83">
        <v>3259205</v>
      </c>
      <c r="F447" s="83">
        <v>0</v>
      </c>
      <c r="G447" s="83">
        <v>3192493.89</v>
      </c>
      <c r="H447" s="83">
        <v>0</v>
      </c>
    </row>
    <row r="448" spans="1:8" x14ac:dyDescent="0.25">
      <c r="A448" s="77" t="s">
        <v>4</v>
      </c>
      <c r="B448" s="85" t="s">
        <v>5</v>
      </c>
      <c r="C448" s="83">
        <v>5359485</v>
      </c>
      <c r="D448" s="83">
        <v>0</v>
      </c>
      <c r="E448" s="83">
        <v>2942944</v>
      </c>
      <c r="F448" s="83">
        <v>0</v>
      </c>
      <c r="G448" s="83">
        <v>2931260.8</v>
      </c>
      <c r="H448" s="83">
        <v>0</v>
      </c>
    </row>
    <row r="449" spans="1:8" x14ac:dyDescent="0.25">
      <c r="A449" s="77" t="s">
        <v>6</v>
      </c>
      <c r="B449" s="85" t="s">
        <v>7</v>
      </c>
      <c r="C449" s="83">
        <v>639790</v>
      </c>
      <c r="D449" s="83">
        <v>0</v>
      </c>
      <c r="E449" s="83">
        <v>312261</v>
      </c>
      <c r="F449" s="83">
        <v>0</v>
      </c>
      <c r="G449" s="83">
        <v>259733.09</v>
      </c>
      <c r="H449" s="83">
        <v>0</v>
      </c>
    </row>
    <row r="450" spans="1:8" x14ac:dyDescent="0.25">
      <c r="A450" s="77" t="s">
        <v>16</v>
      </c>
      <c r="B450" s="85" t="s">
        <v>17</v>
      </c>
      <c r="C450" s="83">
        <v>11065</v>
      </c>
      <c r="D450" s="83">
        <v>0</v>
      </c>
      <c r="E450" s="83">
        <v>4000</v>
      </c>
      <c r="F450" s="83">
        <v>0</v>
      </c>
      <c r="G450" s="83">
        <v>1500</v>
      </c>
      <c r="H450" s="83">
        <v>0</v>
      </c>
    </row>
    <row r="451" spans="1:8" x14ac:dyDescent="0.25">
      <c r="A451" s="77" t="s">
        <v>18</v>
      </c>
      <c r="B451" s="85" t="s">
        <v>19</v>
      </c>
      <c r="C451" s="83">
        <v>117670</v>
      </c>
      <c r="D451" s="83">
        <v>0</v>
      </c>
      <c r="E451" s="83">
        <v>5600</v>
      </c>
      <c r="F451" s="83">
        <v>0</v>
      </c>
      <c r="G451" s="83">
        <v>5600</v>
      </c>
      <c r="H451" s="83">
        <v>0</v>
      </c>
    </row>
    <row r="452" spans="1:8" ht="22.5" x14ac:dyDescent="0.25">
      <c r="A452" s="75" t="s">
        <v>244</v>
      </c>
      <c r="B452" s="86" t="s">
        <v>381</v>
      </c>
      <c r="C452" s="82">
        <v>1694556</v>
      </c>
      <c r="D452" s="82">
        <v>0</v>
      </c>
      <c r="E452" s="82">
        <v>832528</v>
      </c>
      <c r="F452" s="82">
        <v>0</v>
      </c>
      <c r="G452" s="82">
        <v>829499.72</v>
      </c>
      <c r="H452" s="82">
        <v>0</v>
      </c>
    </row>
    <row r="453" spans="1:8" x14ac:dyDescent="0.25">
      <c r="A453" s="99"/>
      <c r="B453" s="100" t="s">
        <v>736</v>
      </c>
      <c r="C453" s="83">
        <v>252</v>
      </c>
      <c r="D453" s="83">
        <v>0</v>
      </c>
      <c r="E453" s="83">
        <v>252</v>
      </c>
      <c r="F453" s="83">
        <v>0</v>
      </c>
      <c r="G453" s="83">
        <v>252</v>
      </c>
      <c r="H453" s="83">
        <v>0</v>
      </c>
    </row>
    <row r="454" spans="1:8" x14ac:dyDescent="0.25">
      <c r="A454" s="77" t="s">
        <v>2</v>
      </c>
      <c r="B454" s="85" t="s">
        <v>3</v>
      </c>
      <c r="C454" s="83">
        <v>1678956</v>
      </c>
      <c r="D454" s="83">
        <v>0</v>
      </c>
      <c r="E454" s="83">
        <v>826928</v>
      </c>
      <c r="F454" s="83">
        <v>0</v>
      </c>
      <c r="G454" s="83">
        <v>823899.72</v>
      </c>
      <c r="H454" s="83">
        <v>0</v>
      </c>
    </row>
    <row r="455" spans="1:8" x14ac:dyDescent="0.25">
      <c r="A455" s="77" t="s">
        <v>4</v>
      </c>
      <c r="B455" s="85" t="s">
        <v>5</v>
      </c>
      <c r="C455" s="83">
        <v>1583076</v>
      </c>
      <c r="D455" s="83">
        <v>0</v>
      </c>
      <c r="E455" s="83">
        <v>791538</v>
      </c>
      <c r="F455" s="83">
        <v>0</v>
      </c>
      <c r="G455" s="83">
        <v>791445.5</v>
      </c>
      <c r="H455" s="83">
        <v>0</v>
      </c>
    </row>
    <row r="456" spans="1:8" x14ac:dyDescent="0.25">
      <c r="A456" s="77" t="s">
        <v>6</v>
      </c>
      <c r="B456" s="85" t="s">
        <v>7</v>
      </c>
      <c r="C456" s="83">
        <v>94880</v>
      </c>
      <c r="D456" s="83">
        <v>0</v>
      </c>
      <c r="E456" s="83">
        <v>35390</v>
      </c>
      <c r="F456" s="83">
        <v>0</v>
      </c>
      <c r="G456" s="83">
        <v>32454.22</v>
      </c>
      <c r="H456" s="83">
        <v>0</v>
      </c>
    </row>
    <row r="457" spans="1:8" x14ac:dyDescent="0.25">
      <c r="A457" s="77" t="s">
        <v>16</v>
      </c>
      <c r="B457" s="85" t="s">
        <v>17</v>
      </c>
      <c r="C457" s="83">
        <v>1000</v>
      </c>
      <c r="D457" s="83">
        <v>0</v>
      </c>
      <c r="E457" s="83">
        <v>0</v>
      </c>
      <c r="F457" s="83">
        <v>0</v>
      </c>
      <c r="G457" s="83">
        <v>0</v>
      </c>
      <c r="H457" s="83">
        <v>0</v>
      </c>
    </row>
    <row r="458" spans="1:8" x14ac:dyDescent="0.25">
      <c r="A458" s="77" t="s">
        <v>18</v>
      </c>
      <c r="B458" s="85" t="s">
        <v>19</v>
      </c>
      <c r="C458" s="83">
        <v>15600</v>
      </c>
      <c r="D458" s="83">
        <v>0</v>
      </c>
      <c r="E458" s="83">
        <v>5600</v>
      </c>
      <c r="F458" s="83">
        <v>0</v>
      </c>
      <c r="G458" s="83">
        <v>5600</v>
      </c>
      <c r="H458" s="83">
        <v>0</v>
      </c>
    </row>
    <row r="459" spans="1:8" ht="22.5" x14ac:dyDescent="0.25">
      <c r="A459" s="75" t="s">
        <v>243</v>
      </c>
      <c r="B459" s="86" t="s">
        <v>380</v>
      </c>
      <c r="C459" s="82">
        <v>1664925</v>
      </c>
      <c r="D459" s="82">
        <v>0</v>
      </c>
      <c r="E459" s="82">
        <v>1003865</v>
      </c>
      <c r="F459" s="82">
        <v>0</v>
      </c>
      <c r="G459" s="82">
        <v>990905.54</v>
      </c>
      <c r="H459" s="82">
        <v>0</v>
      </c>
    </row>
    <row r="460" spans="1:8" x14ac:dyDescent="0.25">
      <c r="A460" s="99"/>
      <c r="B460" s="100" t="s">
        <v>736</v>
      </c>
      <c r="C460" s="83">
        <v>228</v>
      </c>
      <c r="D460" s="83">
        <v>0</v>
      </c>
      <c r="E460" s="83">
        <v>228</v>
      </c>
      <c r="F460" s="83">
        <v>0</v>
      </c>
      <c r="G460" s="83">
        <v>228</v>
      </c>
      <c r="H460" s="83">
        <v>0</v>
      </c>
    </row>
    <row r="461" spans="1:8" x14ac:dyDescent="0.25">
      <c r="A461" s="77" t="s">
        <v>2</v>
      </c>
      <c r="B461" s="85" t="s">
        <v>3</v>
      </c>
      <c r="C461" s="83">
        <v>1659925</v>
      </c>
      <c r="D461" s="83">
        <v>0</v>
      </c>
      <c r="E461" s="83">
        <v>1003865</v>
      </c>
      <c r="F461" s="83">
        <v>0</v>
      </c>
      <c r="G461" s="83">
        <v>990905.54</v>
      </c>
      <c r="H461" s="83">
        <v>0</v>
      </c>
    </row>
    <row r="462" spans="1:8" x14ac:dyDescent="0.25">
      <c r="A462" s="77" t="s">
        <v>4</v>
      </c>
      <c r="B462" s="85" t="s">
        <v>5</v>
      </c>
      <c r="C462" s="83">
        <v>1440585</v>
      </c>
      <c r="D462" s="83">
        <v>0</v>
      </c>
      <c r="E462" s="83">
        <v>912220</v>
      </c>
      <c r="F462" s="83">
        <v>0</v>
      </c>
      <c r="G462" s="83">
        <v>912144.88</v>
      </c>
      <c r="H462" s="83">
        <v>0</v>
      </c>
    </row>
    <row r="463" spans="1:8" x14ac:dyDescent="0.25">
      <c r="A463" s="77" t="s">
        <v>6</v>
      </c>
      <c r="B463" s="85" t="s">
        <v>7</v>
      </c>
      <c r="C463" s="83">
        <v>218340</v>
      </c>
      <c r="D463" s="83">
        <v>0</v>
      </c>
      <c r="E463" s="83">
        <v>91145</v>
      </c>
      <c r="F463" s="83">
        <v>0</v>
      </c>
      <c r="G463" s="83">
        <v>78260.66</v>
      </c>
      <c r="H463" s="83">
        <v>0</v>
      </c>
    </row>
    <row r="464" spans="1:8" x14ac:dyDescent="0.25">
      <c r="A464" s="77" t="s">
        <v>16</v>
      </c>
      <c r="B464" s="85" t="s">
        <v>17</v>
      </c>
      <c r="C464" s="83">
        <v>1000</v>
      </c>
      <c r="D464" s="83">
        <v>0</v>
      </c>
      <c r="E464" s="83">
        <v>500</v>
      </c>
      <c r="F464" s="83">
        <v>0</v>
      </c>
      <c r="G464" s="83">
        <v>500</v>
      </c>
      <c r="H464" s="83">
        <v>0</v>
      </c>
    </row>
    <row r="465" spans="1:8" x14ac:dyDescent="0.25">
      <c r="A465" s="77" t="s">
        <v>18</v>
      </c>
      <c r="B465" s="85" t="s">
        <v>19</v>
      </c>
      <c r="C465" s="83">
        <v>5000</v>
      </c>
      <c r="D465" s="83">
        <v>0</v>
      </c>
      <c r="E465" s="83">
        <v>0</v>
      </c>
      <c r="F465" s="83">
        <v>0</v>
      </c>
      <c r="G465" s="83">
        <v>0</v>
      </c>
      <c r="H465" s="83">
        <v>0</v>
      </c>
    </row>
    <row r="466" spans="1:8" ht="22.5" x14ac:dyDescent="0.25">
      <c r="A466" s="75" t="s">
        <v>379</v>
      </c>
      <c r="B466" s="86" t="s">
        <v>378</v>
      </c>
      <c r="C466" s="82">
        <v>1039572</v>
      </c>
      <c r="D466" s="82">
        <v>0</v>
      </c>
      <c r="E466" s="82">
        <v>519074</v>
      </c>
      <c r="F466" s="82">
        <v>0</v>
      </c>
      <c r="G466" s="82">
        <v>511078.33</v>
      </c>
      <c r="H466" s="82">
        <v>0</v>
      </c>
    </row>
    <row r="467" spans="1:8" x14ac:dyDescent="0.25">
      <c r="A467" s="99"/>
      <c r="B467" s="100" t="s">
        <v>736</v>
      </c>
      <c r="C467" s="83">
        <v>153</v>
      </c>
      <c r="D467" s="83">
        <v>0</v>
      </c>
      <c r="E467" s="83">
        <v>153</v>
      </c>
      <c r="F467" s="83">
        <v>0</v>
      </c>
      <c r="G467" s="83">
        <v>153</v>
      </c>
      <c r="H467" s="83">
        <v>0</v>
      </c>
    </row>
    <row r="468" spans="1:8" x14ac:dyDescent="0.25">
      <c r="A468" s="77" t="s">
        <v>2</v>
      </c>
      <c r="B468" s="85" t="s">
        <v>3</v>
      </c>
      <c r="C468" s="83">
        <v>1039572</v>
      </c>
      <c r="D468" s="83">
        <v>0</v>
      </c>
      <c r="E468" s="83">
        <v>519074</v>
      </c>
      <c r="F468" s="83">
        <v>0</v>
      </c>
      <c r="G468" s="83">
        <v>511078.33</v>
      </c>
      <c r="H468" s="83">
        <v>0</v>
      </c>
    </row>
    <row r="469" spans="1:8" x14ac:dyDescent="0.25">
      <c r="A469" s="77" t="s">
        <v>4</v>
      </c>
      <c r="B469" s="85" t="s">
        <v>5</v>
      </c>
      <c r="C469" s="83">
        <v>968628</v>
      </c>
      <c r="D469" s="83">
        <v>0</v>
      </c>
      <c r="E469" s="83">
        <v>484152</v>
      </c>
      <c r="F469" s="83">
        <v>0</v>
      </c>
      <c r="G469" s="83">
        <v>484081.91999999998</v>
      </c>
      <c r="H469" s="83">
        <v>0</v>
      </c>
    </row>
    <row r="470" spans="1:8" x14ac:dyDescent="0.25">
      <c r="A470" s="77" t="s">
        <v>6</v>
      </c>
      <c r="B470" s="85" t="s">
        <v>7</v>
      </c>
      <c r="C470" s="83">
        <v>69944</v>
      </c>
      <c r="D470" s="83">
        <v>0</v>
      </c>
      <c r="E470" s="83">
        <v>34422</v>
      </c>
      <c r="F470" s="83">
        <v>0</v>
      </c>
      <c r="G470" s="83">
        <v>26996.41</v>
      </c>
      <c r="H470" s="83">
        <v>0</v>
      </c>
    </row>
    <row r="471" spans="1:8" x14ac:dyDescent="0.25">
      <c r="A471" s="77" t="s">
        <v>16</v>
      </c>
      <c r="B471" s="85" t="s">
        <v>17</v>
      </c>
      <c r="C471" s="83">
        <v>1000</v>
      </c>
      <c r="D471" s="83">
        <v>0</v>
      </c>
      <c r="E471" s="83">
        <v>500</v>
      </c>
      <c r="F471" s="83">
        <v>0</v>
      </c>
      <c r="G471" s="83">
        <v>0</v>
      </c>
      <c r="H471" s="83">
        <v>0</v>
      </c>
    </row>
    <row r="472" spans="1:8" ht="22.5" x14ac:dyDescent="0.25">
      <c r="A472" s="75" t="s">
        <v>377</v>
      </c>
      <c r="B472" s="86" t="s">
        <v>376</v>
      </c>
      <c r="C472" s="82">
        <v>378859</v>
      </c>
      <c r="D472" s="82">
        <v>0</v>
      </c>
      <c r="E472" s="82">
        <v>244822</v>
      </c>
      <c r="F472" s="82">
        <v>0</v>
      </c>
      <c r="G472" s="82">
        <v>241807.81</v>
      </c>
      <c r="H472" s="82">
        <v>0</v>
      </c>
    </row>
    <row r="473" spans="1:8" x14ac:dyDescent="0.25">
      <c r="A473" s="99"/>
      <c r="B473" s="100" t="s">
        <v>736</v>
      </c>
      <c r="C473" s="83">
        <v>52</v>
      </c>
      <c r="D473" s="83">
        <v>0</v>
      </c>
      <c r="E473" s="83">
        <v>52</v>
      </c>
      <c r="F473" s="83">
        <v>0</v>
      </c>
      <c r="G473" s="83">
        <v>52</v>
      </c>
      <c r="H473" s="83">
        <v>0</v>
      </c>
    </row>
    <row r="474" spans="1:8" x14ac:dyDescent="0.25">
      <c r="A474" s="77" t="s">
        <v>2</v>
      </c>
      <c r="B474" s="85" t="s">
        <v>3</v>
      </c>
      <c r="C474" s="83">
        <v>378859</v>
      </c>
      <c r="D474" s="83">
        <v>0</v>
      </c>
      <c r="E474" s="83">
        <v>244822</v>
      </c>
      <c r="F474" s="83">
        <v>0</v>
      </c>
      <c r="G474" s="83">
        <v>241807.81</v>
      </c>
      <c r="H474" s="83">
        <v>0</v>
      </c>
    </row>
    <row r="475" spans="1:8" x14ac:dyDescent="0.25">
      <c r="A475" s="77" t="s">
        <v>4</v>
      </c>
      <c r="B475" s="85" t="s">
        <v>5</v>
      </c>
      <c r="C475" s="83">
        <v>336274</v>
      </c>
      <c r="D475" s="83">
        <v>0</v>
      </c>
      <c r="E475" s="83">
        <v>213166</v>
      </c>
      <c r="F475" s="83">
        <v>0</v>
      </c>
      <c r="G475" s="83">
        <v>213050.66</v>
      </c>
      <c r="H475" s="83">
        <v>0</v>
      </c>
    </row>
    <row r="476" spans="1:8" x14ac:dyDescent="0.25">
      <c r="A476" s="77" t="s">
        <v>6</v>
      </c>
      <c r="B476" s="85" t="s">
        <v>7</v>
      </c>
      <c r="C476" s="83">
        <v>41585</v>
      </c>
      <c r="D476" s="83">
        <v>0</v>
      </c>
      <c r="E476" s="83">
        <v>30656</v>
      </c>
      <c r="F476" s="83">
        <v>0</v>
      </c>
      <c r="G476" s="83">
        <v>28757.15</v>
      </c>
      <c r="H476" s="83">
        <v>0</v>
      </c>
    </row>
    <row r="477" spans="1:8" x14ac:dyDescent="0.25">
      <c r="A477" s="77" t="s">
        <v>16</v>
      </c>
      <c r="B477" s="85" t="s">
        <v>17</v>
      </c>
      <c r="C477" s="83">
        <v>1000</v>
      </c>
      <c r="D477" s="83">
        <v>0</v>
      </c>
      <c r="E477" s="83">
        <v>1000</v>
      </c>
      <c r="F477" s="83">
        <v>0</v>
      </c>
      <c r="G477" s="83">
        <v>0</v>
      </c>
      <c r="H477" s="83">
        <v>0</v>
      </c>
    </row>
    <row r="478" spans="1:8" ht="22.5" x14ac:dyDescent="0.25">
      <c r="A478" s="75" t="s">
        <v>375</v>
      </c>
      <c r="B478" s="86" t="s">
        <v>374</v>
      </c>
      <c r="C478" s="82">
        <v>526432</v>
      </c>
      <c r="D478" s="82">
        <v>0</v>
      </c>
      <c r="E478" s="82">
        <v>233926</v>
      </c>
      <c r="F478" s="82">
        <v>0</v>
      </c>
      <c r="G478" s="82">
        <v>223882.82</v>
      </c>
      <c r="H478" s="82">
        <v>0</v>
      </c>
    </row>
    <row r="479" spans="1:8" x14ac:dyDescent="0.25">
      <c r="A479" s="99"/>
      <c r="B479" s="100" t="s">
        <v>736</v>
      </c>
      <c r="C479" s="83">
        <v>60</v>
      </c>
      <c r="D479" s="83">
        <v>0</v>
      </c>
      <c r="E479" s="83">
        <v>60</v>
      </c>
      <c r="F479" s="83">
        <v>0</v>
      </c>
      <c r="G479" s="83">
        <v>60</v>
      </c>
      <c r="H479" s="83">
        <v>0</v>
      </c>
    </row>
    <row r="480" spans="1:8" x14ac:dyDescent="0.25">
      <c r="A480" s="77" t="s">
        <v>2</v>
      </c>
      <c r="B480" s="85" t="s">
        <v>3</v>
      </c>
      <c r="C480" s="83">
        <v>453262</v>
      </c>
      <c r="D480" s="83">
        <v>0</v>
      </c>
      <c r="E480" s="83">
        <v>233926</v>
      </c>
      <c r="F480" s="83">
        <v>0</v>
      </c>
      <c r="G480" s="83">
        <v>223882.82</v>
      </c>
      <c r="H480" s="83">
        <v>0</v>
      </c>
    </row>
    <row r="481" spans="1:8" x14ac:dyDescent="0.25">
      <c r="A481" s="77" t="s">
        <v>4</v>
      </c>
      <c r="B481" s="85" t="s">
        <v>5</v>
      </c>
      <c r="C481" s="83">
        <v>383976</v>
      </c>
      <c r="D481" s="83">
        <v>0</v>
      </c>
      <c r="E481" s="83">
        <v>191988</v>
      </c>
      <c r="F481" s="83">
        <v>0</v>
      </c>
      <c r="G481" s="83">
        <v>188432.37</v>
      </c>
      <c r="H481" s="83">
        <v>0</v>
      </c>
    </row>
    <row r="482" spans="1:8" x14ac:dyDescent="0.25">
      <c r="A482" s="77" t="s">
        <v>6</v>
      </c>
      <c r="B482" s="85" t="s">
        <v>7</v>
      </c>
      <c r="C482" s="83">
        <v>68286</v>
      </c>
      <c r="D482" s="83">
        <v>0</v>
      </c>
      <c r="E482" s="83">
        <v>41438</v>
      </c>
      <c r="F482" s="83">
        <v>0</v>
      </c>
      <c r="G482" s="83">
        <v>35450.449999999997</v>
      </c>
      <c r="H482" s="83">
        <v>0</v>
      </c>
    </row>
    <row r="483" spans="1:8" x14ac:dyDescent="0.25">
      <c r="A483" s="77" t="s">
        <v>16</v>
      </c>
      <c r="B483" s="85" t="s">
        <v>17</v>
      </c>
      <c r="C483" s="83">
        <v>1000</v>
      </c>
      <c r="D483" s="83">
        <v>0</v>
      </c>
      <c r="E483" s="83">
        <v>500</v>
      </c>
      <c r="F483" s="83">
        <v>0</v>
      </c>
      <c r="G483" s="83">
        <v>0</v>
      </c>
      <c r="H483" s="83">
        <v>0</v>
      </c>
    </row>
    <row r="484" spans="1:8" x14ac:dyDescent="0.25">
      <c r="A484" s="77" t="s">
        <v>18</v>
      </c>
      <c r="B484" s="85" t="s">
        <v>19</v>
      </c>
      <c r="C484" s="83">
        <v>73170</v>
      </c>
      <c r="D484" s="83">
        <v>0</v>
      </c>
      <c r="E484" s="83">
        <v>0</v>
      </c>
      <c r="F484" s="83">
        <v>0</v>
      </c>
      <c r="G484" s="83">
        <v>0</v>
      </c>
      <c r="H484" s="83">
        <v>0</v>
      </c>
    </row>
    <row r="485" spans="1:8" ht="22.5" x14ac:dyDescent="0.25">
      <c r="A485" s="75" t="s">
        <v>373</v>
      </c>
      <c r="B485" s="86" t="s">
        <v>372</v>
      </c>
      <c r="C485" s="82">
        <v>455190</v>
      </c>
      <c r="D485" s="82">
        <v>0</v>
      </c>
      <c r="E485" s="82">
        <v>219000</v>
      </c>
      <c r="F485" s="82">
        <v>0</v>
      </c>
      <c r="G485" s="82">
        <v>215331.56</v>
      </c>
      <c r="H485" s="82">
        <v>0</v>
      </c>
    </row>
    <row r="486" spans="1:8" x14ac:dyDescent="0.25">
      <c r="A486" s="99"/>
      <c r="B486" s="100" t="s">
        <v>736</v>
      </c>
      <c r="C486" s="83">
        <v>56</v>
      </c>
      <c r="D486" s="83">
        <v>0</v>
      </c>
      <c r="E486" s="83">
        <v>56</v>
      </c>
      <c r="F486" s="83">
        <v>0</v>
      </c>
      <c r="G486" s="83">
        <v>56</v>
      </c>
      <c r="H486" s="83">
        <v>0</v>
      </c>
    </row>
    <row r="487" spans="1:8" x14ac:dyDescent="0.25">
      <c r="A487" s="77" t="s">
        <v>2</v>
      </c>
      <c r="B487" s="85" t="s">
        <v>3</v>
      </c>
      <c r="C487" s="83">
        <v>431290</v>
      </c>
      <c r="D487" s="83">
        <v>0</v>
      </c>
      <c r="E487" s="83">
        <v>219000</v>
      </c>
      <c r="F487" s="83">
        <v>0</v>
      </c>
      <c r="G487" s="83">
        <v>215331.56</v>
      </c>
      <c r="H487" s="83">
        <v>0</v>
      </c>
    </row>
    <row r="488" spans="1:8" x14ac:dyDescent="0.25">
      <c r="A488" s="77" t="s">
        <v>4</v>
      </c>
      <c r="B488" s="85" t="s">
        <v>5</v>
      </c>
      <c r="C488" s="83">
        <v>372240</v>
      </c>
      <c r="D488" s="83">
        <v>0</v>
      </c>
      <c r="E488" s="83">
        <v>186120</v>
      </c>
      <c r="F488" s="83">
        <v>0</v>
      </c>
      <c r="G488" s="83">
        <v>185115.47</v>
      </c>
      <c r="H488" s="83">
        <v>0</v>
      </c>
    </row>
    <row r="489" spans="1:8" x14ac:dyDescent="0.25">
      <c r="A489" s="77" t="s">
        <v>6</v>
      </c>
      <c r="B489" s="85" t="s">
        <v>7</v>
      </c>
      <c r="C489" s="83">
        <v>58050</v>
      </c>
      <c r="D489" s="83">
        <v>0</v>
      </c>
      <c r="E489" s="83">
        <v>32380</v>
      </c>
      <c r="F489" s="83">
        <v>0</v>
      </c>
      <c r="G489" s="83">
        <v>30216.09</v>
      </c>
      <c r="H489" s="83">
        <v>0</v>
      </c>
    </row>
    <row r="490" spans="1:8" x14ac:dyDescent="0.25">
      <c r="A490" s="77" t="s">
        <v>16</v>
      </c>
      <c r="B490" s="85" t="s">
        <v>17</v>
      </c>
      <c r="C490" s="83">
        <v>1000</v>
      </c>
      <c r="D490" s="83">
        <v>0</v>
      </c>
      <c r="E490" s="83">
        <v>500</v>
      </c>
      <c r="F490" s="83">
        <v>0</v>
      </c>
      <c r="G490" s="83">
        <v>0</v>
      </c>
      <c r="H490" s="83">
        <v>0</v>
      </c>
    </row>
    <row r="491" spans="1:8" x14ac:dyDescent="0.25">
      <c r="A491" s="77" t="s">
        <v>18</v>
      </c>
      <c r="B491" s="85" t="s">
        <v>19</v>
      </c>
      <c r="C491" s="83">
        <v>23900</v>
      </c>
      <c r="D491" s="83">
        <v>0</v>
      </c>
      <c r="E491" s="83">
        <v>0</v>
      </c>
      <c r="F491" s="83">
        <v>0</v>
      </c>
      <c r="G491" s="83">
        <v>0</v>
      </c>
      <c r="H491" s="83">
        <v>0</v>
      </c>
    </row>
    <row r="492" spans="1:8" ht="22.5" x14ac:dyDescent="0.25">
      <c r="A492" s="75" t="s">
        <v>371</v>
      </c>
      <c r="B492" s="86" t="s">
        <v>370</v>
      </c>
      <c r="C492" s="82">
        <v>368476</v>
      </c>
      <c r="D492" s="82">
        <v>0</v>
      </c>
      <c r="E492" s="82">
        <v>211590</v>
      </c>
      <c r="F492" s="82">
        <v>0</v>
      </c>
      <c r="G492" s="82">
        <v>185588.11</v>
      </c>
      <c r="H492" s="82">
        <v>0</v>
      </c>
    </row>
    <row r="493" spans="1:8" x14ac:dyDescent="0.25">
      <c r="A493" s="99"/>
      <c r="B493" s="100" t="s">
        <v>736</v>
      </c>
      <c r="C493" s="83">
        <v>53</v>
      </c>
      <c r="D493" s="83">
        <v>0</v>
      </c>
      <c r="E493" s="83">
        <v>53</v>
      </c>
      <c r="F493" s="83">
        <v>0</v>
      </c>
      <c r="G493" s="83">
        <v>53</v>
      </c>
      <c r="H493" s="83">
        <v>0</v>
      </c>
    </row>
    <row r="494" spans="1:8" x14ac:dyDescent="0.25">
      <c r="A494" s="77" t="s">
        <v>2</v>
      </c>
      <c r="B494" s="85" t="s">
        <v>3</v>
      </c>
      <c r="C494" s="83">
        <v>368476</v>
      </c>
      <c r="D494" s="83">
        <v>0</v>
      </c>
      <c r="E494" s="83">
        <v>211590</v>
      </c>
      <c r="F494" s="83">
        <v>0</v>
      </c>
      <c r="G494" s="83">
        <v>185588.11</v>
      </c>
      <c r="H494" s="83">
        <v>0</v>
      </c>
    </row>
    <row r="495" spans="1:8" x14ac:dyDescent="0.25">
      <c r="A495" s="77" t="s">
        <v>4</v>
      </c>
      <c r="B495" s="85" t="s">
        <v>5</v>
      </c>
      <c r="C495" s="83">
        <v>274706</v>
      </c>
      <c r="D495" s="83">
        <v>0</v>
      </c>
      <c r="E495" s="83">
        <v>163760</v>
      </c>
      <c r="F495" s="83">
        <v>0</v>
      </c>
      <c r="G495" s="83">
        <v>156990</v>
      </c>
      <c r="H495" s="83">
        <v>0</v>
      </c>
    </row>
    <row r="496" spans="1:8" x14ac:dyDescent="0.25">
      <c r="A496" s="77" t="s">
        <v>6</v>
      </c>
      <c r="B496" s="85" t="s">
        <v>7</v>
      </c>
      <c r="C496" s="83">
        <v>88705</v>
      </c>
      <c r="D496" s="83">
        <v>0</v>
      </c>
      <c r="E496" s="83">
        <v>46830</v>
      </c>
      <c r="F496" s="83">
        <v>0</v>
      </c>
      <c r="G496" s="83">
        <v>27598.11</v>
      </c>
      <c r="H496" s="83">
        <v>0</v>
      </c>
    </row>
    <row r="497" spans="1:8" x14ac:dyDescent="0.25">
      <c r="A497" s="77" t="s">
        <v>16</v>
      </c>
      <c r="B497" s="85" t="s">
        <v>17</v>
      </c>
      <c r="C497" s="83">
        <v>5065</v>
      </c>
      <c r="D497" s="83">
        <v>0</v>
      </c>
      <c r="E497" s="83">
        <v>1000</v>
      </c>
      <c r="F497" s="83">
        <v>0</v>
      </c>
      <c r="G497" s="83">
        <v>1000</v>
      </c>
      <c r="H497" s="83">
        <v>0</v>
      </c>
    </row>
    <row r="498" spans="1:8" ht="33.75" x14ac:dyDescent="0.25">
      <c r="A498" s="75" t="s">
        <v>242</v>
      </c>
      <c r="B498" s="86" t="s">
        <v>245</v>
      </c>
      <c r="C498" s="82">
        <v>5227480</v>
      </c>
      <c r="D498" s="82">
        <v>0</v>
      </c>
      <c r="E498" s="82">
        <v>2307540</v>
      </c>
      <c r="F498" s="82">
        <v>0</v>
      </c>
      <c r="G498" s="82">
        <v>1664871.96</v>
      </c>
      <c r="H498" s="82">
        <v>0</v>
      </c>
    </row>
    <row r="499" spans="1:8" x14ac:dyDescent="0.25">
      <c r="A499" s="99"/>
      <c r="B499" s="100" t="s">
        <v>736</v>
      </c>
      <c r="C499" s="83">
        <v>161</v>
      </c>
      <c r="D499" s="83">
        <v>0</v>
      </c>
      <c r="E499" s="83">
        <v>161</v>
      </c>
      <c r="F499" s="83">
        <v>0</v>
      </c>
      <c r="G499" s="83">
        <v>161</v>
      </c>
      <c r="H499" s="83">
        <v>0</v>
      </c>
    </row>
    <row r="500" spans="1:8" x14ac:dyDescent="0.25">
      <c r="A500" s="77" t="s">
        <v>2</v>
      </c>
      <c r="B500" s="85" t="s">
        <v>3</v>
      </c>
      <c r="C500" s="83">
        <v>4744680</v>
      </c>
      <c r="D500" s="83">
        <v>0</v>
      </c>
      <c r="E500" s="83">
        <v>2276540</v>
      </c>
      <c r="F500" s="83">
        <v>0</v>
      </c>
      <c r="G500" s="83">
        <v>1659971.96</v>
      </c>
      <c r="H500" s="83">
        <v>0</v>
      </c>
    </row>
    <row r="501" spans="1:8" x14ac:dyDescent="0.25">
      <c r="A501" s="77" t="s">
        <v>4</v>
      </c>
      <c r="B501" s="85" t="s">
        <v>5</v>
      </c>
      <c r="C501" s="83">
        <v>1223180</v>
      </c>
      <c r="D501" s="83">
        <v>0</v>
      </c>
      <c r="E501" s="83">
        <v>606630</v>
      </c>
      <c r="F501" s="83">
        <v>0</v>
      </c>
      <c r="G501" s="83">
        <v>592005</v>
      </c>
      <c r="H501" s="83">
        <v>0</v>
      </c>
    </row>
    <row r="502" spans="1:8" x14ac:dyDescent="0.25">
      <c r="A502" s="77" t="s">
        <v>6</v>
      </c>
      <c r="B502" s="85" t="s">
        <v>7</v>
      </c>
      <c r="C502" s="83">
        <v>3513000</v>
      </c>
      <c r="D502" s="83">
        <v>0</v>
      </c>
      <c r="E502" s="83">
        <v>1667660</v>
      </c>
      <c r="F502" s="83">
        <v>0</v>
      </c>
      <c r="G502" s="83">
        <v>1067966.96</v>
      </c>
      <c r="H502" s="83">
        <v>0</v>
      </c>
    </row>
    <row r="503" spans="1:8" x14ac:dyDescent="0.25">
      <c r="A503" s="77" t="s">
        <v>16</v>
      </c>
      <c r="B503" s="85" t="s">
        <v>17</v>
      </c>
      <c r="C503" s="83">
        <v>8500</v>
      </c>
      <c r="D503" s="83">
        <v>0</v>
      </c>
      <c r="E503" s="83">
        <v>2250</v>
      </c>
      <c r="F503" s="83">
        <v>0</v>
      </c>
      <c r="G503" s="83">
        <v>0</v>
      </c>
      <c r="H503" s="83">
        <v>0</v>
      </c>
    </row>
    <row r="504" spans="1:8" x14ac:dyDescent="0.25">
      <c r="A504" s="77" t="s">
        <v>18</v>
      </c>
      <c r="B504" s="85" t="s">
        <v>19</v>
      </c>
      <c r="C504" s="83">
        <v>482800</v>
      </c>
      <c r="D504" s="83">
        <v>0</v>
      </c>
      <c r="E504" s="83">
        <v>31000</v>
      </c>
      <c r="F504" s="83">
        <v>0</v>
      </c>
      <c r="G504" s="83">
        <v>4900</v>
      </c>
      <c r="H504" s="83">
        <v>0</v>
      </c>
    </row>
    <row r="505" spans="1:8" ht="22.5" x14ac:dyDescent="0.25">
      <c r="A505" s="75" t="s">
        <v>240</v>
      </c>
      <c r="B505" s="86" t="s">
        <v>607</v>
      </c>
      <c r="C505" s="82">
        <v>4929220</v>
      </c>
      <c r="D505" s="82">
        <v>0</v>
      </c>
      <c r="E505" s="82">
        <v>2164288</v>
      </c>
      <c r="F505" s="82">
        <v>0</v>
      </c>
      <c r="G505" s="82">
        <v>1526672.9</v>
      </c>
      <c r="H505" s="82">
        <v>0</v>
      </c>
    </row>
    <row r="506" spans="1:8" x14ac:dyDescent="0.25">
      <c r="A506" s="99"/>
      <c r="B506" s="100" t="s">
        <v>736</v>
      </c>
      <c r="C506" s="83">
        <v>139</v>
      </c>
      <c r="D506" s="83">
        <v>0</v>
      </c>
      <c r="E506" s="83">
        <v>139</v>
      </c>
      <c r="F506" s="83">
        <v>0</v>
      </c>
      <c r="G506" s="83">
        <v>139</v>
      </c>
      <c r="H506" s="83">
        <v>0</v>
      </c>
    </row>
    <row r="507" spans="1:8" x14ac:dyDescent="0.25">
      <c r="A507" s="77" t="s">
        <v>2</v>
      </c>
      <c r="B507" s="85" t="s">
        <v>3</v>
      </c>
      <c r="C507" s="83">
        <v>4449220</v>
      </c>
      <c r="D507" s="83">
        <v>0</v>
      </c>
      <c r="E507" s="83">
        <v>2133288</v>
      </c>
      <c r="F507" s="83">
        <v>0</v>
      </c>
      <c r="G507" s="83">
        <v>1521772.9</v>
      </c>
      <c r="H507" s="83">
        <v>0</v>
      </c>
    </row>
    <row r="508" spans="1:8" x14ac:dyDescent="0.25">
      <c r="A508" s="77" t="s">
        <v>4</v>
      </c>
      <c r="B508" s="85" t="s">
        <v>5</v>
      </c>
      <c r="C508" s="83">
        <v>1003940</v>
      </c>
      <c r="D508" s="83">
        <v>0</v>
      </c>
      <c r="E508" s="83">
        <v>498000</v>
      </c>
      <c r="F508" s="83">
        <v>0</v>
      </c>
      <c r="G508" s="83">
        <v>483375</v>
      </c>
      <c r="H508" s="83">
        <v>0</v>
      </c>
    </row>
    <row r="509" spans="1:8" x14ac:dyDescent="0.25">
      <c r="A509" s="77" t="s">
        <v>6</v>
      </c>
      <c r="B509" s="85" t="s">
        <v>7</v>
      </c>
      <c r="C509" s="83">
        <v>3442780</v>
      </c>
      <c r="D509" s="83">
        <v>0</v>
      </c>
      <c r="E509" s="83">
        <v>1634038</v>
      </c>
      <c r="F509" s="83">
        <v>0</v>
      </c>
      <c r="G509" s="83">
        <v>1038397.9</v>
      </c>
      <c r="H509" s="83">
        <v>0</v>
      </c>
    </row>
    <row r="510" spans="1:8" x14ac:dyDescent="0.25">
      <c r="A510" s="77" t="s">
        <v>16</v>
      </c>
      <c r="B510" s="85" t="s">
        <v>17</v>
      </c>
      <c r="C510" s="83">
        <v>2500</v>
      </c>
      <c r="D510" s="83">
        <v>0</v>
      </c>
      <c r="E510" s="83">
        <v>1250</v>
      </c>
      <c r="F510" s="83">
        <v>0</v>
      </c>
      <c r="G510" s="83">
        <v>0</v>
      </c>
      <c r="H510" s="83">
        <v>0</v>
      </c>
    </row>
    <row r="511" spans="1:8" x14ac:dyDescent="0.25">
      <c r="A511" s="77" t="s">
        <v>18</v>
      </c>
      <c r="B511" s="85" t="s">
        <v>19</v>
      </c>
      <c r="C511" s="83">
        <v>480000</v>
      </c>
      <c r="D511" s="83">
        <v>0</v>
      </c>
      <c r="E511" s="83">
        <v>31000</v>
      </c>
      <c r="F511" s="83">
        <v>0</v>
      </c>
      <c r="G511" s="83">
        <v>4900</v>
      </c>
      <c r="H511" s="83">
        <v>0</v>
      </c>
    </row>
    <row r="512" spans="1:8" ht="22.5" x14ac:dyDescent="0.25">
      <c r="A512" s="75" t="s">
        <v>239</v>
      </c>
      <c r="B512" s="86" t="s">
        <v>369</v>
      </c>
      <c r="C512" s="82">
        <v>298260</v>
      </c>
      <c r="D512" s="82">
        <v>0</v>
      </c>
      <c r="E512" s="82">
        <v>143252</v>
      </c>
      <c r="F512" s="82">
        <v>0</v>
      </c>
      <c r="G512" s="82">
        <v>138199.06</v>
      </c>
      <c r="H512" s="82">
        <v>0</v>
      </c>
    </row>
    <row r="513" spans="1:8" x14ac:dyDescent="0.25">
      <c r="A513" s="99"/>
      <c r="B513" s="100" t="s">
        <v>736</v>
      </c>
      <c r="C513" s="83">
        <v>22</v>
      </c>
      <c r="D513" s="83">
        <v>0</v>
      </c>
      <c r="E513" s="83">
        <v>22</v>
      </c>
      <c r="F513" s="83">
        <v>0</v>
      </c>
      <c r="G513" s="83">
        <v>22</v>
      </c>
      <c r="H513" s="83">
        <v>0</v>
      </c>
    </row>
    <row r="514" spans="1:8" x14ac:dyDescent="0.25">
      <c r="A514" s="77" t="s">
        <v>2</v>
      </c>
      <c r="B514" s="85" t="s">
        <v>3</v>
      </c>
      <c r="C514" s="83">
        <v>295460</v>
      </c>
      <c r="D514" s="83">
        <v>0</v>
      </c>
      <c r="E514" s="83">
        <v>143252</v>
      </c>
      <c r="F514" s="83">
        <v>0</v>
      </c>
      <c r="G514" s="83">
        <v>138199.06</v>
      </c>
      <c r="H514" s="83">
        <v>0</v>
      </c>
    </row>
    <row r="515" spans="1:8" x14ac:dyDescent="0.25">
      <c r="A515" s="77" t="s">
        <v>4</v>
      </c>
      <c r="B515" s="85" t="s">
        <v>5</v>
      </c>
      <c r="C515" s="83">
        <v>219240</v>
      </c>
      <c r="D515" s="83">
        <v>0</v>
      </c>
      <c r="E515" s="83">
        <v>108630</v>
      </c>
      <c r="F515" s="83">
        <v>0</v>
      </c>
      <c r="G515" s="83">
        <v>108630</v>
      </c>
      <c r="H515" s="83">
        <v>0</v>
      </c>
    </row>
    <row r="516" spans="1:8" x14ac:dyDescent="0.25">
      <c r="A516" s="77" t="s">
        <v>6</v>
      </c>
      <c r="B516" s="85" t="s">
        <v>7</v>
      </c>
      <c r="C516" s="83">
        <v>70220</v>
      </c>
      <c r="D516" s="83">
        <v>0</v>
      </c>
      <c r="E516" s="83">
        <v>33622</v>
      </c>
      <c r="F516" s="83">
        <v>0</v>
      </c>
      <c r="G516" s="83">
        <v>29569.06</v>
      </c>
      <c r="H516" s="83">
        <v>0</v>
      </c>
    </row>
    <row r="517" spans="1:8" x14ac:dyDescent="0.25">
      <c r="A517" s="77" t="s">
        <v>16</v>
      </c>
      <c r="B517" s="85" t="s">
        <v>17</v>
      </c>
      <c r="C517" s="83">
        <v>6000</v>
      </c>
      <c r="D517" s="83">
        <v>0</v>
      </c>
      <c r="E517" s="83">
        <v>1000</v>
      </c>
      <c r="F517" s="83">
        <v>0</v>
      </c>
      <c r="G517" s="83">
        <v>0</v>
      </c>
      <c r="H517" s="83">
        <v>0</v>
      </c>
    </row>
    <row r="518" spans="1:8" x14ac:dyDescent="0.25">
      <c r="A518" s="77" t="s">
        <v>18</v>
      </c>
      <c r="B518" s="85" t="s">
        <v>19</v>
      </c>
      <c r="C518" s="83">
        <v>2800</v>
      </c>
      <c r="D518" s="83">
        <v>0</v>
      </c>
      <c r="E518" s="83">
        <v>0</v>
      </c>
      <c r="F518" s="83">
        <v>0</v>
      </c>
      <c r="G518" s="83">
        <v>0</v>
      </c>
      <c r="H518" s="83">
        <v>0</v>
      </c>
    </row>
    <row r="519" spans="1:8" ht="22.5" x14ac:dyDescent="0.25">
      <c r="A519" s="75" t="s">
        <v>226</v>
      </c>
      <c r="B519" s="86" t="s">
        <v>241</v>
      </c>
      <c r="C519" s="82">
        <v>21505947</v>
      </c>
      <c r="D519" s="82">
        <v>0</v>
      </c>
      <c r="E519" s="82">
        <v>8153189</v>
      </c>
      <c r="F519" s="82">
        <v>0</v>
      </c>
      <c r="G519" s="82">
        <v>6597161.7400000002</v>
      </c>
      <c r="H519" s="82">
        <v>0</v>
      </c>
    </row>
    <row r="520" spans="1:8" x14ac:dyDescent="0.25">
      <c r="A520" s="99"/>
      <c r="B520" s="100" t="s">
        <v>736</v>
      </c>
      <c r="C520" s="83">
        <v>987</v>
      </c>
      <c r="D520" s="83">
        <v>0</v>
      </c>
      <c r="E520" s="83">
        <v>987</v>
      </c>
      <c r="F520" s="83">
        <v>0</v>
      </c>
      <c r="G520" s="83">
        <v>987</v>
      </c>
      <c r="H520" s="83">
        <v>0</v>
      </c>
    </row>
    <row r="521" spans="1:8" x14ac:dyDescent="0.25">
      <c r="A521" s="77" t="s">
        <v>2</v>
      </c>
      <c r="B521" s="85" t="s">
        <v>3</v>
      </c>
      <c r="C521" s="83">
        <v>15788617</v>
      </c>
      <c r="D521" s="83">
        <v>0</v>
      </c>
      <c r="E521" s="83">
        <v>7237039</v>
      </c>
      <c r="F521" s="83">
        <v>0</v>
      </c>
      <c r="G521" s="83">
        <v>6423542.2699999996</v>
      </c>
      <c r="H521" s="83">
        <v>0</v>
      </c>
    </row>
    <row r="522" spans="1:8" x14ac:dyDescent="0.25">
      <c r="A522" s="77" t="s">
        <v>4</v>
      </c>
      <c r="B522" s="85" t="s">
        <v>5</v>
      </c>
      <c r="C522" s="83">
        <v>10049924</v>
      </c>
      <c r="D522" s="83">
        <v>0</v>
      </c>
      <c r="E522" s="83">
        <v>4930367</v>
      </c>
      <c r="F522" s="83">
        <v>0</v>
      </c>
      <c r="G522" s="83">
        <v>4783672.8099999996</v>
      </c>
      <c r="H522" s="83">
        <v>0</v>
      </c>
    </row>
    <row r="523" spans="1:8" x14ac:dyDescent="0.25">
      <c r="A523" s="77" t="s">
        <v>6</v>
      </c>
      <c r="B523" s="85" t="s">
        <v>7</v>
      </c>
      <c r="C523" s="83">
        <v>4831345</v>
      </c>
      <c r="D523" s="83">
        <v>0</v>
      </c>
      <c r="E523" s="83">
        <v>2003396</v>
      </c>
      <c r="F523" s="83">
        <v>0</v>
      </c>
      <c r="G523" s="83">
        <v>1608504.5</v>
      </c>
      <c r="H523" s="83">
        <v>0</v>
      </c>
    </row>
    <row r="524" spans="1:8" x14ac:dyDescent="0.25">
      <c r="A524" s="77" t="s">
        <v>10</v>
      </c>
      <c r="B524" s="85" t="s">
        <v>11</v>
      </c>
      <c r="C524" s="83">
        <v>710000</v>
      </c>
      <c r="D524" s="83">
        <v>0</v>
      </c>
      <c r="E524" s="83">
        <v>228875</v>
      </c>
      <c r="F524" s="83">
        <v>0</v>
      </c>
      <c r="G524" s="83">
        <v>14810</v>
      </c>
      <c r="H524" s="83">
        <v>0</v>
      </c>
    </row>
    <row r="525" spans="1:8" x14ac:dyDescent="0.25">
      <c r="A525" s="77" t="s">
        <v>14</v>
      </c>
      <c r="B525" s="85" t="s">
        <v>15</v>
      </c>
      <c r="C525" s="83">
        <v>6913</v>
      </c>
      <c r="D525" s="83">
        <v>0</v>
      </c>
      <c r="E525" s="83">
        <v>6913</v>
      </c>
      <c r="F525" s="83">
        <v>0</v>
      </c>
      <c r="G525" s="83">
        <v>6899.3</v>
      </c>
      <c r="H525" s="83">
        <v>0</v>
      </c>
    </row>
    <row r="526" spans="1:8" x14ac:dyDescent="0.25">
      <c r="A526" s="77" t="s">
        <v>16</v>
      </c>
      <c r="B526" s="85" t="s">
        <v>17</v>
      </c>
      <c r="C526" s="83">
        <v>190435</v>
      </c>
      <c r="D526" s="83">
        <v>0</v>
      </c>
      <c r="E526" s="83">
        <v>67488</v>
      </c>
      <c r="F526" s="83">
        <v>0</v>
      </c>
      <c r="G526" s="83">
        <v>9655.66</v>
      </c>
      <c r="H526" s="83">
        <v>0</v>
      </c>
    </row>
    <row r="527" spans="1:8" x14ac:dyDescent="0.25">
      <c r="A527" s="77" t="s">
        <v>18</v>
      </c>
      <c r="B527" s="85" t="s">
        <v>19</v>
      </c>
      <c r="C527" s="83">
        <v>5717330</v>
      </c>
      <c r="D527" s="83">
        <v>0</v>
      </c>
      <c r="E527" s="83">
        <v>916150</v>
      </c>
      <c r="F527" s="83">
        <v>0</v>
      </c>
      <c r="G527" s="83">
        <v>173619.47</v>
      </c>
      <c r="H527" s="83">
        <v>0</v>
      </c>
    </row>
    <row r="528" spans="1:8" ht="22.5" x14ac:dyDescent="0.25">
      <c r="A528" s="75" t="s">
        <v>225</v>
      </c>
      <c r="B528" s="86" t="s">
        <v>608</v>
      </c>
      <c r="C528" s="82">
        <v>1027153</v>
      </c>
      <c r="D528" s="82">
        <v>0</v>
      </c>
      <c r="E528" s="82">
        <v>343908</v>
      </c>
      <c r="F528" s="82">
        <v>0</v>
      </c>
      <c r="G528" s="82">
        <v>109496.92</v>
      </c>
      <c r="H528" s="82">
        <v>0</v>
      </c>
    </row>
    <row r="529" spans="1:8" x14ac:dyDescent="0.25">
      <c r="A529" s="77" t="s">
        <v>2</v>
      </c>
      <c r="B529" s="85" t="s">
        <v>3</v>
      </c>
      <c r="C529" s="83">
        <v>1027153</v>
      </c>
      <c r="D529" s="83">
        <v>0</v>
      </c>
      <c r="E529" s="83">
        <v>343908</v>
      </c>
      <c r="F529" s="83">
        <v>0</v>
      </c>
      <c r="G529" s="83">
        <v>109496.92</v>
      </c>
      <c r="H529" s="83">
        <v>0</v>
      </c>
    </row>
    <row r="530" spans="1:8" x14ac:dyDescent="0.25">
      <c r="A530" s="77" t="s">
        <v>6</v>
      </c>
      <c r="B530" s="85" t="s">
        <v>7</v>
      </c>
      <c r="C530" s="83">
        <v>297153</v>
      </c>
      <c r="D530" s="83">
        <v>0</v>
      </c>
      <c r="E530" s="83">
        <v>104283</v>
      </c>
      <c r="F530" s="83">
        <v>0</v>
      </c>
      <c r="G530" s="83">
        <v>90061.92</v>
      </c>
      <c r="H530" s="83">
        <v>0</v>
      </c>
    </row>
    <row r="531" spans="1:8" x14ac:dyDescent="0.25">
      <c r="A531" s="77" t="s">
        <v>10</v>
      </c>
      <c r="B531" s="85" t="s">
        <v>11</v>
      </c>
      <c r="C531" s="83">
        <v>600000</v>
      </c>
      <c r="D531" s="83">
        <v>0</v>
      </c>
      <c r="E531" s="83">
        <v>185000</v>
      </c>
      <c r="F531" s="83">
        <v>0</v>
      </c>
      <c r="G531" s="83">
        <v>14810</v>
      </c>
      <c r="H531" s="83">
        <v>0</v>
      </c>
    </row>
    <row r="532" spans="1:8" x14ac:dyDescent="0.25">
      <c r="A532" s="77" t="s">
        <v>16</v>
      </c>
      <c r="B532" s="85" t="s">
        <v>17</v>
      </c>
      <c r="C532" s="83">
        <v>130000</v>
      </c>
      <c r="D532" s="83">
        <v>0</v>
      </c>
      <c r="E532" s="83">
        <v>54625</v>
      </c>
      <c r="F532" s="83">
        <v>0</v>
      </c>
      <c r="G532" s="83">
        <v>4625</v>
      </c>
      <c r="H532" s="83">
        <v>0</v>
      </c>
    </row>
    <row r="533" spans="1:8" ht="22.5" x14ac:dyDescent="0.25">
      <c r="A533" s="75" t="s">
        <v>508</v>
      </c>
      <c r="B533" s="86" t="s">
        <v>609</v>
      </c>
      <c r="C533" s="82">
        <v>787153</v>
      </c>
      <c r="D533" s="82">
        <v>0</v>
      </c>
      <c r="E533" s="82">
        <v>253908</v>
      </c>
      <c r="F533" s="82">
        <v>0</v>
      </c>
      <c r="G533" s="82">
        <v>86846.92</v>
      </c>
      <c r="H533" s="82">
        <v>0</v>
      </c>
    </row>
    <row r="534" spans="1:8" x14ac:dyDescent="0.25">
      <c r="A534" s="77" t="s">
        <v>2</v>
      </c>
      <c r="B534" s="85" t="s">
        <v>3</v>
      </c>
      <c r="C534" s="83">
        <v>787153</v>
      </c>
      <c r="D534" s="83">
        <v>0</v>
      </c>
      <c r="E534" s="83">
        <v>253908</v>
      </c>
      <c r="F534" s="83">
        <v>0</v>
      </c>
      <c r="G534" s="83">
        <v>86846.92</v>
      </c>
      <c r="H534" s="83">
        <v>0</v>
      </c>
    </row>
    <row r="535" spans="1:8" x14ac:dyDescent="0.25">
      <c r="A535" s="77" t="s">
        <v>6</v>
      </c>
      <c r="B535" s="85" t="s">
        <v>7</v>
      </c>
      <c r="C535" s="83">
        <v>257153</v>
      </c>
      <c r="D535" s="83">
        <v>0</v>
      </c>
      <c r="E535" s="83">
        <v>84283</v>
      </c>
      <c r="F535" s="83">
        <v>0</v>
      </c>
      <c r="G535" s="83">
        <v>82221.919999999998</v>
      </c>
      <c r="H535" s="83">
        <v>0</v>
      </c>
    </row>
    <row r="536" spans="1:8" x14ac:dyDescent="0.25">
      <c r="A536" s="77" t="s">
        <v>10</v>
      </c>
      <c r="B536" s="85" t="s">
        <v>11</v>
      </c>
      <c r="C536" s="83">
        <v>400000</v>
      </c>
      <c r="D536" s="83">
        <v>0</v>
      </c>
      <c r="E536" s="83">
        <v>115000</v>
      </c>
      <c r="F536" s="83">
        <v>0</v>
      </c>
      <c r="G536" s="83">
        <v>0</v>
      </c>
      <c r="H536" s="83">
        <v>0</v>
      </c>
    </row>
    <row r="537" spans="1:8" x14ac:dyDescent="0.25">
      <c r="A537" s="77" t="s">
        <v>16</v>
      </c>
      <c r="B537" s="85" t="s">
        <v>17</v>
      </c>
      <c r="C537" s="83">
        <v>130000</v>
      </c>
      <c r="D537" s="83">
        <v>0</v>
      </c>
      <c r="E537" s="83">
        <v>54625</v>
      </c>
      <c r="F537" s="83">
        <v>0</v>
      </c>
      <c r="G537" s="83">
        <v>4625</v>
      </c>
      <c r="H537" s="83">
        <v>0</v>
      </c>
    </row>
    <row r="538" spans="1:8" ht="22.5" x14ac:dyDescent="0.25">
      <c r="A538" s="75" t="s">
        <v>509</v>
      </c>
      <c r="B538" s="86" t="s">
        <v>610</v>
      </c>
      <c r="C538" s="82">
        <v>240000</v>
      </c>
      <c r="D538" s="82">
        <v>0</v>
      </c>
      <c r="E538" s="82">
        <v>90000</v>
      </c>
      <c r="F538" s="82">
        <v>0</v>
      </c>
      <c r="G538" s="82">
        <v>22650</v>
      </c>
      <c r="H538" s="82">
        <v>0</v>
      </c>
    </row>
    <row r="539" spans="1:8" x14ac:dyDescent="0.25">
      <c r="A539" s="77" t="s">
        <v>2</v>
      </c>
      <c r="B539" s="85" t="s">
        <v>3</v>
      </c>
      <c r="C539" s="83">
        <v>240000</v>
      </c>
      <c r="D539" s="83">
        <v>0</v>
      </c>
      <c r="E539" s="83">
        <v>90000</v>
      </c>
      <c r="F539" s="83">
        <v>0</v>
      </c>
      <c r="G539" s="83">
        <v>22650</v>
      </c>
      <c r="H539" s="83">
        <v>0</v>
      </c>
    </row>
    <row r="540" spans="1:8" x14ac:dyDescent="0.25">
      <c r="A540" s="77" t="s">
        <v>6</v>
      </c>
      <c r="B540" s="85" t="s">
        <v>7</v>
      </c>
      <c r="C540" s="83">
        <v>40000</v>
      </c>
      <c r="D540" s="83">
        <v>0</v>
      </c>
      <c r="E540" s="83">
        <v>20000</v>
      </c>
      <c r="F540" s="83">
        <v>0</v>
      </c>
      <c r="G540" s="83">
        <v>7840</v>
      </c>
      <c r="H540" s="83">
        <v>0</v>
      </c>
    </row>
    <row r="541" spans="1:8" x14ac:dyDescent="0.25">
      <c r="A541" s="77" t="s">
        <v>10</v>
      </c>
      <c r="B541" s="85" t="s">
        <v>11</v>
      </c>
      <c r="C541" s="83">
        <v>200000</v>
      </c>
      <c r="D541" s="83">
        <v>0</v>
      </c>
      <c r="E541" s="83">
        <v>70000</v>
      </c>
      <c r="F541" s="83">
        <v>0</v>
      </c>
      <c r="G541" s="83">
        <v>14810</v>
      </c>
      <c r="H541" s="83">
        <v>0</v>
      </c>
    </row>
    <row r="542" spans="1:8" ht="22.5" x14ac:dyDescent="0.25">
      <c r="A542" s="75" t="s">
        <v>361</v>
      </c>
      <c r="B542" s="86" t="s">
        <v>611</v>
      </c>
      <c r="C542" s="82">
        <v>220000</v>
      </c>
      <c r="D542" s="82">
        <v>0</v>
      </c>
      <c r="E542" s="82">
        <v>85000</v>
      </c>
      <c r="F542" s="82">
        <v>0</v>
      </c>
      <c r="G542" s="82">
        <v>17170</v>
      </c>
      <c r="H542" s="82">
        <v>0</v>
      </c>
    </row>
    <row r="543" spans="1:8" x14ac:dyDescent="0.25">
      <c r="A543" s="77" t="s">
        <v>2</v>
      </c>
      <c r="B543" s="85" t="s">
        <v>3</v>
      </c>
      <c r="C543" s="83">
        <v>220000</v>
      </c>
      <c r="D543" s="83">
        <v>0</v>
      </c>
      <c r="E543" s="83">
        <v>85000</v>
      </c>
      <c r="F543" s="83">
        <v>0</v>
      </c>
      <c r="G543" s="83">
        <v>17170</v>
      </c>
      <c r="H543" s="83">
        <v>0</v>
      </c>
    </row>
    <row r="544" spans="1:8" x14ac:dyDescent="0.25">
      <c r="A544" s="77" t="s">
        <v>6</v>
      </c>
      <c r="B544" s="85" t="s">
        <v>7</v>
      </c>
      <c r="C544" s="83">
        <v>170000</v>
      </c>
      <c r="D544" s="83">
        <v>0</v>
      </c>
      <c r="E544" s="83">
        <v>70000</v>
      </c>
      <c r="F544" s="83">
        <v>0</v>
      </c>
      <c r="G544" s="83">
        <v>17170</v>
      </c>
      <c r="H544" s="83">
        <v>0</v>
      </c>
    </row>
    <row r="545" spans="1:8" x14ac:dyDescent="0.25">
      <c r="A545" s="77" t="s">
        <v>10</v>
      </c>
      <c r="B545" s="85" t="s">
        <v>11</v>
      </c>
      <c r="C545" s="83">
        <v>50000</v>
      </c>
      <c r="D545" s="83">
        <v>0</v>
      </c>
      <c r="E545" s="83">
        <v>15000</v>
      </c>
      <c r="F545" s="83">
        <v>0</v>
      </c>
      <c r="G545" s="83">
        <v>0</v>
      </c>
      <c r="H545" s="83">
        <v>0</v>
      </c>
    </row>
    <row r="546" spans="1:8" ht="22.5" x14ac:dyDescent="0.25">
      <c r="A546" s="75" t="s">
        <v>510</v>
      </c>
      <c r="B546" s="86" t="s">
        <v>238</v>
      </c>
      <c r="C546" s="82">
        <v>248875</v>
      </c>
      <c r="D546" s="82">
        <v>0</v>
      </c>
      <c r="E546" s="82">
        <v>52360</v>
      </c>
      <c r="F546" s="82">
        <v>0</v>
      </c>
      <c r="G546" s="82">
        <v>3179.67</v>
      </c>
      <c r="H546" s="82">
        <v>0</v>
      </c>
    </row>
    <row r="547" spans="1:8" x14ac:dyDescent="0.25">
      <c r="A547" s="77" t="s">
        <v>2</v>
      </c>
      <c r="B547" s="85" t="s">
        <v>3</v>
      </c>
      <c r="C547" s="83">
        <v>248875</v>
      </c>
      <c r="D547" s="83">
        <v>0</v>
      </c>
      <c r="E547" s="83">
        <v>52360</v>
      </c>
      <c r="F547" s="83">
        <v>0</v>
      </c>
      <c r="G547" s="83">
        <v>3179.67</v>
      </c>
      <c r="H547" s="83">
        <v>0</v>
      </c>
    </row>
    <row r="548" spans="1:8" x14ac:dyDescent="0.25">
      <c r="A548" s="77" t="s">
        <v>6</v>
      </c>
      <c r="B548" s="85" t="s">
        <v>7</v>
      </c>
      <c r="C548" s="83">
        <v>185390</v>
      </c>
      <c r="D548" s="83">
        <v>0</v>
      </c>
      <c r="E548" s="83">
        <v>20000</v>
      </c>
      <c r="F548" s="83">
        <v>0</v>
      </c>
      <c r="G548" s="83">
        <v>0</v>
      </c>
      <c r="H548" s="83">
        <v>0</v>
      </c>
    </row>
    <row r="549" spans="1:8" x14ac:dyDescent="0.25">
      <c r="A549" s="77" t="s">
        <v>10</v>
      </c>
      <c r="B549" s="85" t="s">
        <v>11</v>
      </c>
      <c r="C549" s="83">
        <v>60000</v>
      </c>
      <c r="D549" s="83">
        <v>0</v>
      </c>
      <c r="E549" s="83">
        <v>28875</v>
      </c>
      <c r="F549" s="83">
        <v>0</v>
      </c>
      <c r="G549" s="83">
        <v>0</v>
      </c>
      <c r="H549" s="83">
        <v>0</v>
      </c>
    </row>
    <row r="550" spans="1:8" x14ac:dyDescent="0.25">
      <c r="A550" s="77" t="s">
        <v>16</v>
      </c>
      <c r="B550" s="85" t="s">
        <v>17</v>
      </c>
      <c r="C550" s="83">
        <v>3485</v>
      </c>
      <c r="D550" s="83">
        <v>0</v>
      </c>
      <c r="E550" s="83">
        <v>3485</v>
      </c>
      <c r="F550" s="83">
        <v>0</v>
      </c>
      <c r="G550" s="83">
        <v>3179.67</v>
      </c>
      <c r="H550" s="83">
        <v>0</v>
      </c>
    </row>
    <row r="551" spans="1:8" ht="22.5" x14ac:dyDescent="0.25">
      <c r="A551" s="75" t="s">
        <v>511</v>
      </c>
      <c r="B551" s="86" t="s">
        <v>237</v>
      </c>
      <c r="C551" s="82">
        <v>4266390</v>
      </c>
      <c r="D551" s="82">
        <v>0</v>
      </c>
      <c r="E551" s="82">
        <v>809426</v>
      </c>
      <c r="F551" s="82">
        <v>0</v>
      </c>
      <c r="G551" s="82">
        <v>655137.98</v>
      </c>
      <c r="H551" s="82">
        <v>0</v>
      </c>
    </row>
    <row r="552" spans="1:8" x14ac:dyDescent="0.25">
      <c r="A552" s="99"/>
      <c r="B552" s="100" t="s">
        <v>736</v>
      </c>
      <c r="C552" s="83">
        <v>57</v>
      </c>
      <c r="D552" s="83">
        <v>0</v>
      </c>
      <c r="E552" s="83">
        <v>57</v>
      </c>
      <c r="F552" s="83">
        <v>0</v>
      </c>
      <c r="G552" s="83">
        <v>57</v>
      </c>
      <c r="H552" s="83">
        <v>0</v>
      </c>
    </row>
    <row r="553" spans="1:8" x14ac:dyDescent="0.25">
      <c r="A553" s="77" t="s">
        <v>2</v>
      </c>
      <c r="B553" s="85" t="s">
        <v>3</v>
      </c>
      <c r="C553" s="83">
        <v>1316990</v>
      </c>
      <c r="D553" s="83">
        <v>0</v>
      </c>
      <c r="E553" s="83">
        <v>559426</v>
      </c>
      <c r="F553" s="83">
        <v>0</v>
      </c>
      <c r="G553" s="83">
        <v>481518.51</v>
      </c>
      <c r="H553" s="83">
        <v>0</v>
      </c>
    </row>
    <row r="554" spans="1:8" x14ac:dyDescent="0.25">
      <c r="A554" s="77" t="s">
        <v>4</v>
      </c>
      <c r="B554" s="85" t="s">
        <v>5</v>
      </c>
      <c r="C554" s="83">
        <v>898785</v>
      </c>
      <c r="D554" s="83">
        <v>0</v>
      </c>
      <c r="E554" s="83">
        <v>446775</v>
      </c>
      <c r="F554" s="83">
        <v>0</v>
      </c>
      <c r="G554" s="83">
        <v>418633</v>
      </c>
      <c r="H554" s="83">
        <v>0</v>
      </c>
    </row>
    <row r="555" spans="1:8" x14ac:dyDescent="0.25">
      <c r="A555" s="77" t="s">
        <v>6</v>
      </c>
      <c r="B555" s="85" t="s">
        <v>7</v>
      </c>
      <c r="C555" s="83">
        <v>414220</v>
      </c>
      <c r="D555" s="83">
        <v>0</v>
      </c>
      <c r="E555" s="83">
        <v>110116</v>
      </c>
      <c r="F555" s="83">
        <v>0</v>
      </c>
      <c r="G555" s="83">
        <v>61224.59</v>
      </c>
      <c r="H555" s="83">
        <v>0</v>
      </c>
    </row>
    <row r="556" spans="1:8" x14ac:dyDescent="0.25">
      <c r="A556" s="77" t="s">
        <v>14</v>
      </c>
      <c r="B556" s="85" t="s">
        <v>15</v>
      </c>
      <c r="C556" s="83">
        <v>1035</v>
      </c>
      <c r="D556" s="83">
        <v>0</v>
      </c>
      <c r="E556" s="83">
        <v>1035</v>
      </c>
      <c r="F556" s="83">
        <v>0</v>
      </c>
      <c r="G556" s="83">
        <v>1035</v>
      </c>
      <c r="H556" s="83">
        <v>0</v>
      </c>
    </row>
    <row r="557" spans="1:8" x14ac:dyDescent="0.25">
      <c r="A557" s="77" t="s">
        <v>16</v>
      </c>
      <c r="B557" s="85" t="s">
        <v>17</v>
      </c>
      <c r="C557" s="83">
        <v>2950</v>
      </c>
      <c r="D557" s="83">
        <v>0</v>
      </c>
      <c r="E557" s="83">
        <v>1500</v>
      </c>
      <c r="F557" s="83">
        <v>0</v>
      </c>
      <c r="G557" s="83">
        <v>625.91999999999996</v>
      </c>
      <c r="H557" s="83">
        <v>0</v>
      </c>
    </row>
    <row r="558" spans="1:8" x14ac:dyDescent="0.25">
      <c r="A558" s="77" t="s">
        <v>18</v>
      </c>
      <c r="B558" s="85" t="s">
        <v>19</v>
      </c>
      <c r="C558" s="83">
        <v>2949400</v>
      </c>
      <c r="D558" s="83">
        <v>0</v>
      </c>
      <c r="E558" s="83">
        <v>250000</v>
      </c>
      <c r="F558" s="83">
        <v>0</v>
      </c>
      <c r="G558" s="83">
        <v>173619.47</v>
      </c>
      <c r="H558" s="83">
        <v>0</v>
      </c>
    </row>
    <row r="559" spans="1:8" x14ac:dyDescent="0.25">
      <c r="A559" s="75" t="s">
        <v>512</v>
      </c>
      <c r="B559" s="86" t="s">
        <v>236</v>
      </c>
      <c r="C559" s="82">
        <v>1101990</v>
      </c>
      <c r="D559" s="82">
        <v>0</v>
      </c>
      <c r="E559" s="82">
        <v>519426</v>
      </c>
      <c r="F559" s="82">
        <v>0</v>
      </c>
      <c r="G559" s="82">
        <v>477222.45</v>
      </c>
      <c r="H559" s="82">
        <v>0</v>
      </c>
    </row>
    <row r="560" spans="1:8" x14ac:dyDescent="0.25">
      <c r="A560" s="99"/>
      <c r="B560" s="100" t="s">
        <v>736</v>
      </c>
      <c r="C560" s="83">
        <v>57</v>
      </c>
      <c r="D560" s="83">
        <v>0</v>
      </c>
      <c r="E560" s="83">
        <v>57</v>
      </c>
      <c r="F560" s="83">
        <v>0</v>
      </c>
      <c r="G560" s="83">
        <v>57</v>
      </c>
      <c r="H560" s="83">
        <v>0</v>
      </c>
    </row>
    <row r="561" spans="1:8" x14ac:dyDescent="0.25">
      <c r="A561" s="77" t="s">
        <v>2</v>
      </c>
      <c r="B561" s="85" t="s">
        <v>3</v>
      </c>
      <c r="C561" s="83">
        <v>1101990</v>
      </c>
      <c r="D561" s="83">
        <v>0</v>
      </c>
      <c r="E561" s="83">
        <v>519426</v>
      </c>
      <c r="F561" s="83">
        <v>0</v>
      </c>
      <c r="G561" s="83">
        <v>477222.45</v>
      </c>
      <c r="H561" s="83">
        <v>0</v>
      </c>
    </row>
    <row r="562" spans="1:8" x14ac:dyDescent="0.25">
      <c r="A562" s="77" t="s">
        <v>4</v>
      </c>
      <c r="B562" s="85" t="s">
        <v>5</v>
      </c>
      <c r="C562" s="83">
        <v>898785</v>
      </c>
      <c r="D562" s="83">
        <v>0</v>
      </c>
      <c r="E562" s="83">
        <v>446775</v>
      </c>
      <c r="F562" s="83">
        <v>0</v>
      </c>
      <c r="G562" s="83">
        <v>418633</v>
      </c>
      <c r="H562" s="83">
        <v>0</v>
      </c>
    </row>
    <row r="563" spans="1:8" x14ac:dyDescent="0.25">
      <c r="A563" s="77" t="s">
        <v>6</v>
      </c>
      <c r="B563" s="85" t="s">
        <v>7</v>
      </c>
      <c r="C563" s="83">
        <v>199220</v>
      </c>
      <c r="D563" s="83">
        <v>0</v>
      </c>
      <c r="E563" s="83">
        <v>70116</v>
      </c>
      <c r="F563" s="83">
        <v>0</v>
      </c>
      <c r="G563" s="83">
        <v>56928.53</v>
      </c>
      <c r="H563" s="83">
        <v>0</v>
      </c>
    </row>
    <row r="564" spans="1:8" x14ac:dyDescent="0.25">
      <c r="A564" s="77" t="s">
        <v>14</v>
      </c>
      <c r="B564" s="85" t="s">
        <v>15</v>
      </c>
      <c r="C564" s="83">
        <v>1035</v>
      </c>
      <c r="D564" s="83">
        <v>0</v>
      </c>
      <c r="E564" s="83">
        <v>1035</v>
      </c>
      <c r="F564" s="83">
        <v>0</v>
      </c>
      <c r="G564" s="83">
        <v>1035</v>
      </c>
      <c r="H564" s="83">
        <v>0</v>
      </c>
    </row>
    <row r="565" spans="1:8" x14ac:dyDescent="0.25">
      <c r="A565" s="77" t="s">
        <v>16</v>
      </c>
      <c r="B565" s="85" t="s">
        <v>17</v>
      </c>
      <c r="C565" s="83">
        <v>2950</v>
      </c>
      <c r="D565" s="83">
        <v>0</v>
      </c>
      <c r="E565" s="83">
        <v>1500</v>
      </c>
      <c r="F565" s="83">
        <v>0</v>
      </c>
      <c r="G565" s="83">
        <v>625.91999999999996</v>
      </c>
      <c r="H565" s="83">
        <v>0</v>
      </c>
    </row>
    <row r="566" spans="1:8" ht="22.5" x14ac:dyDescent="0.25">
      <c r="A566" s="75" t="s">
        <v>513</v>
      </c>
      <c r="B566" s="86" t="s">
        <v>235</v>
      </c>
      <c r="C566" s="82">
        <v>3164400</v>
      </c>
      <c r="D566" s="82">
        <v>0</v>
      </c>
      <c r="E566" s="82">
        <v>290000</v>
      </c>
      <c r="F566" s="82">
        <v>0</v>
      </c>
      <c r="G566" s="82">
        <v>177915.53</v>
      </c>
      <c r="H566" s="82">
        <v>0</v>
      </c>
    </row>
    <row r="567" spans="1:8" x14ac:dyDescent="0.25">
      <c r="A567" s="77" t="s">
        <v>2</v>
      </c>
      <c r="B567" s="85" t="s">
        <v>3</v>
      </c>
      <c r="C567" s="83">
        <v>215000</v>
      </c>
      <c r="D567" s="83">
        <v>0</v>
      </c>
      <c r="E567" s="83">
        <v>40000</v>
      </c>
      <c r="F567" s="83">
        <v>0</v>
      </c>
      <c r="G567" s="83">
        <v>4296.0600000000004</v>
      </c>
      <c r="H567" s="83">
        <v>0</v>
      </c>
    </row>
    <row r="568" spans="1:8" x14ac:dyDescent="0.25">
      <c r="A568" s="77" t="s">
        <v>6</v>
      </c>
      <c r="B568" s="85" t="s">
        <v>7</v>
      </c>
      <c r="C568" s="83">
        <v>215000</v>
      </c>
      <c r="D568" s="83">
        <v>0</v>
      </c>
      <c r="E568" s="83">
        <v>40000</v>
      </c>
      <c r="F568" s="83">
        <v>0</v>
      </c>
      <c r="G568" s="83">
        <v>4296.0600000000004</v>
      </c>
      <c r="H568" s="83">
        <v>0</v>
      </c>
    </row>
    <row r="569" spans="1:8" x14ac:dyDescent="0.25">
      <c r="A569" s="77" t="s">
        <v>18</v>
      </c>
      <c r="B569" s="85" t="s">
        <v>19</v>
      </c>
      <c r="C569" s="83">
        <v>2949400</v>
      </c>
      <c r="D569" s="83">
        <v>0</v>
      </c>
      <c r="E569" s="83">
        <v>250000</v>
      </c>
      <c r="F569" s="83">
        <v>0</v>
      </c>
      <c r="G569" s="83">
        <v>173619.47</v>
      </c>
      <c r="H569" s="83">
        <v>0</v>
      </c>
    </row>
    <row r="570" spans="1:8" ht="22.5" x14ac:dyDescent="0.25">
      <c r="A570" s="75" t="s">
        <v>514</v>
      </c>
      <c r="B570" s="86" t="s">
        <v>234</v>
      </c>
      <c r="C570" s="82">
        <v>2774980</v>
      </c>
      <c r="D570" s="82">
        <v>0</v>
      </c>
      <c r="E570" s="82">
        <v>1062304</v>
      </c>
      <c r="F570" s="82">
        <v>0</v>
      </c>
      <c r="G570" s="82">
        <v>988334.63</v>
      </c>
      <c r="H570" s="82">
        <v>0</v>
      </c>
    </row>
    <row r="571" spans="1:8" x14ac:dyDescent="0.25">
      <c r="A571" s="99"/>
      <c r="B571" s="100" t="s">
        <v>736</v>
      </c>
      <c r="C571" s="83">
        <v>141</v>
      </c>
      <c r="D571" s="83">
        <v>0</v>
      </c>
      <c r="E571" s="83">
        <v>141</v>
      </c>
      <c r="F571" s="83">
        <v>0</v>
      </c>
      <c r="G571" s="83">
        <v>141</v>
      </c>
      <c r="H571" s="83">
        <v>0</v>
      </c>
    </row>
    <row r="572" spans="1:8" x14ac:dyDescent="0.25">
      <c r="A572" s="77" t="s">
        <v>2</v>
      </c>
      <c r="B572" s="85" t="s">
        <v>3</v>
      </c>
      <c r="C572" s="83">
        <v>2173000</v>
      </c>
      <c r="D572" s="83">
        <v>0</v>
      </c>
      <c r="E572" s="83">
        <v>1062304</v>
      </c>
      <c r="F572" s="83">
        <v>0</v>
      </c>
      <c r="G572" s="83">
        <v>988334.63</v>
      </c>
      <c r="H572" s="83">
        <v>0</v>
      </c>
    </row>
    <row r="573" spans="1:8" x14ac:dyDescent="0.25">
      <c r="A573" s="77" t="s">
        <v>4</v>
      </c>
      <c r="B573" s="85" t="s">
        <v>5</v>
      </c>
      <c r="C573" s="83">
        <v>1470496</v>
      </c>
      <c r="D573" s="83">
        <v>0</v>
      </c>
      <c r="E573" s="83">
        <v>731288</v>
      </c>
      <c r="F573" s="83">
        <v>0</v>
      </c>
      <c r="G573" s="83">
        <v>691867.43</v>
      </c>
      <c r="H573" s="83">
        <v>0</v>
      </c>
    </row>
    <row r="574" spans="1:8" x14ac:dyDescent="0.25">
      <c r="A574" s="77" t="s">
        <v>6</v>
      </c>
      <c r="B574" s="85" t="s">
        <v>7</v>
      </c>
      <c r="C574" s="83">
        <v>694826</v>
      </c>
      <c r="D574" s="83">
        <v>0</v>
      </c>
      <c r="E574" s="83">
        <v>324238</v>
      </c>
      <c r="F574" s="83">
        <v>0</v>
      </c>
      <c r="G574" s="83">
        <v>290380.15999999997</v>
      </c>
      <c r="H574" s="83">
        <v>0</v>
      </c>
    </row>
    <row r="575" spans="1:8" x14ac:dyDescent="0.25">
      <c r="A575" s="77" t="s">
        <v>14</v>
      </c>
      <c r="B575" s="85" t="s">
        <v>15</v>
      </c>
      <c r="C575" s="83">
        <v>5878</v>
      </c>
      <c r="D575" s="83">
        <v>0</v>
      </c>
      <c r="E575" s="83">
        <v>5878</v>
      </c>
      <c r="F575" s="83">
        <v>0</v>
      </c>
      <c r="G575" s="83">
        <v>5864.3</v>
      </c>
      <c r="H575" s="83">
        <v>0</v>
      </c>
    </row>
    <row r="576" spans="1:8" x14ac:dyDescent="0.25">
      <c r="A576" s="77" t="s">
        <v>16</v>
      </c>
      <c r="B576" s="85" t="s">
        <v>17</v>
      </c>
      <c r="C576" s="83">
        <v>1800</v>
      </c>
      <c r="D576" s="83">
        <v>0</v>
      </c>
      <c r="E576" s="83">
        <v>900</v>
      </c>
      <c r="F576" s="83">
        <v>0</v>
      </c>
      <c r="G576" s="83">
        <v>222.74</v>
      </c>
      <c r="H576" s="83">
        <v>0</v>
      </c>
    </row>
    <row r="577" spans="1:8" x14ac:dyDescent="0.25">
      <c r="A577" s="77" t="s">
        <v>18</v>
      </c>
      <c r="B577" s="85" t="s">
        <v>19</v>
      </c>
      <c r="C577" s="83">
        <v>601980</v>
      </c>
      <c r="D577" s="83">
        <v>0</v>
      </c>
      <c r="E577" s="83">
        <v>0</v>
      </c>
      <c r="F577" s="83">
        <v>0</v>
      </c>
      <c r="G577" s="83">
        <v>0</v>
      </c>
      <c r="H577" s="83">
        <v>0</v>
      </c>
    </row>
    <row r="578" spans="1:8" ht="22.5" x14ac:dyDescent="0.25">
      <c r="A578" s="75" t="s">
        <v>515</v>
      </c>
      <c r="B578" s="86" t="s">
        <v>368</v>
      </c>
      <c r="C578" s="82">
        <v>131132</v>
      </c>
      <c r="D578" s="82">
        <v>0</v>
      </c>
      <c r="E578" s="82">
        <v>73786</v>
      </c>
      <c r="F578" s="82">
        <v>0</v>
      </c>
      <c r="G578" s="82">
        <v>62092.74</v>
      </c>
      <c r="H578" s="82">
        <v>0</v>
      </c>
    </row>
    <row r="579" spans="1:8" x14ac:dyDescent="0.25">
      <c r="A579" s="99"/>
      <c r="B579" s="100" t="s">
        <v>736</v>
      </c>
      <c r="C579" s="83">
        <v>9</v>
      </c>
      <c r="D579" s="83">
        <v>0</v>
      </c>
      <c r="E579" s="83">
        <v>9</v>
      </c>
      <c r="F579" s="83">
        <v>0</v>
      </c>
      <c r="G579" s="83">
        <v>9</v>
      </c>
      <c r="H579" s="83">
        <v>0</v>
      </c>
    </row>
    <row r="580" spans="1:8" ht="17.25" customHeight="1" x14ac:dyDescent="0.25">
      <c r="A580" s="77" t="s">
        <v>2</v>
      </c>
      <c r="B580" s="85" t="s">
        <v>3</v>
      </c>
      <c r="C580" s="83">
        <v>129152</v>
      </c>
      <c r="D580" s="83">
        <v>0</v>
      </c>
      <c r="E580" s="83">
        <v>73786</v>
      </c>
      <c r="F580" s="83">
        <v>0</v>
      </c>
      <c r="G580" s="83">
        <v>62092.74</v>
      </c>
      <c r="H580" s="83">
        <v>0</v>
      </c>
    </row>
    <row r="581" spans="1:8" x14ac:dyDescent="0.25">
      <c r="A581" s="77" t="s">
        <v>4</v>
      </c>
      <c r="B581" s="85" t="s">
        <v>5</v>
      </c>
      <c r="C581" s="83">
        <v>82632</v>
      </c>
      <c r="D581" s="83">
        <v>0</v>
      </c>
      <c r="E581" s="83">
        <v>41316</v>
      </c>
      <c r="F581" s="83">
        <v>0</v>
      </c>
      <c r="G581" s="83">
        <v>41316</v>
      </c>
      <c r="H581" s="83">
        <v>0</v>
      </c>
    </row>
    <row r="582" spans="1:8" x14ac:dyDescent="0.25">
      <c r="A582" s="77" t="s">
        <v>6</v>
      </c>
      <c r="B582" s="85" t="s">
        <v>7</v>
      </c>
      <c r="C582" s="83">
        <v>46520</v>
      </c>
      <c r="D582" s="83">
        <v>0</v>
      </c>
      <c r="E582" s="83">
        <v>32470</v>
      </c>
      <c r="F582" s="83">
        <v>0</v>
      </c>
      <c r="G582" s="83">
        <v>20776.740000000002</v>
      </c>
      <c r="H582" s="83">
        <v>0</v>
      </c>
    </row>
    <row r="583" spans="1:8" x14ac:dyDescent="0.25">
      <c r="A583" s="77" t="s">
        <v>18</v>
      </c>
      <c r="B583" s="85" t="s">
        <v>19</v>
      </c>
      <c r="C583" s="83">
        <v>1980</v>
      </c>
      <c r="D583" s="83">
        <v>0</v>
      </c>
      <c r="E583" s="83">
        <v>0</v>
      </c>
      <c r="F583" s="83">
        <v>0</v>
      </c>
      <c r="G583" s="83">
        <v>0</v>
      </c>
      <c r="H583" s="83">
        <v>0</v>
      </c>
    </row>
    <row r="584" spans="1:8" x14ac:dyDescent="0.25">
      <c r="A584" s="75" t="s">
        <v>516</v>
      </c>
      <c r="B584" s="86" t="s">
        <v>408</v>
      </c>
      <c r="C584" s="82">
        <v>2643848</v>
      </c>
      <c r="D584" s="82">
        <v>0</v>
      </c>
      <c r="E584" s="82">
        <v>988518</v>
      </c>
      <c r="F584" s="82">
        <v>0</v>
      </c>
      <c r="G584" s="82">
        <v>926241.89</v>
      </c>
      <c r="H584" s="82">
        <v>0</v>
      </c>
    </row>
    <row r="585" spans="1:8" x14ac:dyDescent="0.25">
      <c r="A585" s="99"/>
      <c r="B585" s="100" t="s">
        <v>736</v>
      </c>
      <c r="C585" s="83">
        <v>132</v>
      </c>
      <c r="D585" s="83">
        <v>0</v>
      </c>
      <c r="E585" s="83">
        <v>132</v>
      </c>
      <c r="F585" s="83">
        <v>0</v>
      </c>
      <c r="G585" s="83">
        <v>132</v>
      </c>
      <c r="H585" s="83">
        <v>0</v>
      </c>
    </row>
    <row r="586" spans="1:8" x14ac:dyDescent="0.25">
      <c r="A586" s="77" t="s">
        <v>2</v>
      </c>
      <c r="B586" s="85" t="s">
        <v>3</v>
      </c>
      <c r="C586" s="83">
        <v>2043848</v>
      </c>
      <c r="D586" s="83">
        <v>0</v>
      </c>
      <c r="E586" s="83">
        <v>988518</v>
      </c>
      <c r="F586" s="83">
        <v>0</v>
      </c>
      <c r="G586" s="83">
        <v>926241.89</v>
      </c>
      <c r="H586" s="83">
        <v>0</v>
      </c>
    </row>
    <row r="587" spans="1:8" x14ac:dyDescent="0.25">
      <c r="A587" s="77" t="s">
        <v>4</v>
      </c>
      <c r="B587" s="85" t="s">
        <v>5</v>
      </c>
      <c r="C587" s="83">
        <v>1387864</v>
      </c>
      <c r="D587" s="83">
        <v>0</v>
      </c>
      <c r="E587" s="83">
        <v>689972</v>
      </c>
      <c r="F587" s="83">
        <v>0</v>
      </c>
      <c r="G587" s="83">
        <v>650551.43000000005</v>
      </c>
      <c r="H587" s="83">
        <v>0</v>
      </c>
    </row>
    <row r="588" spans="1:8" x14ac:dyDescent="0.25">
      <c r="A588" s="77" t="s">
        <v>6</v>
      </c>
      <c r="B588" s="85" t="s">
        <v>7</v>
      </c>
      <c r="C588" s="83">
        <v>648306</v>
      </c>
      <c r="D588" s="83">
        <v>0</v>
      </c>
      <c r="E588" s="83">
        <v>291768</v>
      </c>
      <c r="F588" s="83">
        <v>0</v>
      </c>
      <c r="G588" s="83">
        <v>269603.42</v>
      </c>
      <c r="H588" s="83">
        <v>0</v>
      </c>
    </row>
    <row r="589" spans="1:8" x14ac:dyDescent="0.25">
      <c r="A589" s="77" t="s">
        <v>14</v>
      </c>
      <c r="B589" s="85" t="s">
        <v>15</v>
      </c>
      <c r="C589" s="83">
        <v>5878</v>
      </c>
      <c r="D589" s="83">
        <v>0</v>
      </c>
      <c r="E589" s="83">
        <v>5878</v>
      </c>
      <c r="F589" s="83">
        <v>0</v>
      </c>
      <c r="G589" s="83">
        <v>5864.3</v>
      </c>
      <c r="H589" s="83">
        <v>0</v>
      </c>
    </row>
    <row r="590" spans="1:8" x14ac:dyDescent="0.25">
      <c r="A590" s="77" t="s">
        <v>16</v>
      </c>
      <c r="B590" s="85" t="s">
        <v>17</v>
      </c>
      <c r="C590" s="83">
        <v>1800</v>
      </c>
      <c r="D590" s="83">
        <v>0</v>
      </c>
      <c r="E590" s="83">
        <v>900</v>
      </c>
      <c r="F590" s="83">
        <v>0</v>
      </c>
      <c r="G590" s="83">
        <v>222.74</v>
      </c>
      <c r="H590" s="83">
        <v>0</v>
      </c>
    </row>
    <row r="591" spans="1:8" x14ac:dyDescent="0.25">
      <c r="A591" s="77" t="s">
        <v>18</v>
      </c>
      <c r="B591" s="85" t="s">
        <v>19</v>
      </c>
      <c r="C591" s="83">
        <v>600000</v>
      </c>
      <c r="D591" s="83">
        <v>0</v>
      </c>
      <c r="E591" s="83">
        <v>0</v>
      </c>
      <c r="F591" s="83">
        <v>0</v>
      </c>
      <c r="G591" s="83">
        <v>0</v>
      </c>
      <c r="H591" s="83">
        <v>0</v>
      </c>
    </row>
    <row r="592" spans="1:8" ht="22.5" x14ac:dyDescent="0.25">
      <c r="A592" s="75" t="s">
        <v>517</v>
      </c>
      <c r="B592" s="86" t="s">
        <v>233</v>
      </c>
      <c r="C592" s="82">
        <v>11344310</v>
      </c>
      <c r="D592" s="82">
        <v>0</v>
      </c>
      <c r="E592" s="82">
        <v>5664226</v>
      </c>
      <c r="F592" s="82">
        <v>0</v>
      </c>
      <c r="G592" s="82">
        <v>4747180.58</v>
      </c>
      <c r="H592" s="82">
        <v>0</v>
      </c>
    </row>
    <row r="593" spans="1:8" x14ac:dyDescent="0.25">
      <c r="A593" s="99"/>
      <c r="B593" s="100" t="s">
        <v>736</v>
      </c>
      <c r="C593" s="83">
        <v>777</v>
      </c>
      <c r="D593" s="83">
        <v>0</v>
      </c>
      <c r="E593" s="83">
        <v>777</v>
      </c>
      <c r="F593" s="83">
        <v>0</v>
      </c>
      <c r="G593" s="83">
        <v>777</v>
      </c>
      <c r="H593" s="83">
        <v>0</v>
      </c>
    </row>
    <row r="594" spans="1:8" x14ac:dyDescent="0.25">
      <c r="A594" s="77" t="s">
        <v>2</v>
      </c>
      <c r="B594" s="85" t="s">
        <v>3</v>
      </c>
      <c r="C594" s="83">
        <v>10629160</v>
      </c>
      <c r="D594" s="83">
        <v>0</v>
      </c>
      <c r="E594" s="83">
        <v>5048076</v>
      </c>
      <c r="F594" s="83">
        <v>0</v>
      </c>
      <c r="G594" s="83">
        <v>4747180.58</v>
      </c>
      <c r="H594" s="83">
        <v>0</v>
      </c>
    </row>
    <row r="595" spans="1:8" x14ac:dyDescent="0.25">
      <c r="A595" s="77" t="s">
        <v>4</v>
      </c>
      <c r="B595" s="85" t="s">
        <v>5</v>
      </c>
      <c r="C595" s="83">
        <v>7584679</v>
      </c>
      <c r="D595" s="83">
        <v>0</v>
      </c>
      <c r="E595" s="83">
        <v>3704322</v>
      </c>
      <c r="F595" s="83">
        <v>0</v>
      </c>
      <c r="G595" s="83">
        <v>3625190.38</v>
      </c>
      <c r="H595" s="83">
        <v>0</v>
      </c>
    </row>
    <row r="596" spans="1:8" x14ac:dyDescent="0.25">
      <c r="A596" s="77" t="s">
        <v>6</v>
      </c>
      <c r="B596" s="85" t="s">
        <v>7</v>
      </c>
      <c r="C596" s="83">
        <v>2993281</v>
      </c>
      <c r="D596" s="83">
        <v>0</v>
      </c>
      <c r="E596" s="83">
        <v>1337256</v>
      </c>
      <c r="F596" s="83">
        <v>0</v>
      </c>
      <c r="G596" s="83">
        <v>1121182.1200000001</v>
      </c>
      <c r="H596" s="83">
        <v>0</v>
      </c>
    </row>
    <row r="597" spans="1:8" x14ac:dyDescent="0.25">
      <c r="A597" s="77" t="s">
        <v>16</v>
      </c>
      <c r="B597" s="85" t="s">
        <v>17</v>
      </c>
      <c r="C597" s="83">
        <v>51200</v>
      </c>
      <c r="D597" s="83">
        <v>0</v>
      </c>
      <c r="E597" s="83">
        <v>6498</v>
      </c>
      <c r="F597" s="83">
        <v>0</v>
      </c>
      <c r="G597" s="83">
        <v>808.08</v>
      </c>
      <c r="H597" s="83">
        <v>0</v>
      </c>
    </row>
    <row r="598" spans="1:8" x14ac:dyDescent="0.25">
      <c r="A598" s="77" t="s">
        <v>18</v>
      </c>
      <c r="B598" s="85" t="s">
        <v>19</v>
      </c>
      <c r="C598" s="83">
        <v>715150</v>
      </c>
      <c r="D598" s="83">
        <v>0</v>
      </c>
      <c r="E598" s="83">
        <v>616150</v>
      </c>
      <c r="F598" s="83">
        <v>0</v>
      </c>
      <c r="G598" s="83">
        <v>0</v>
      </c>
      <c r="H598" s="83">
        <v>0</v>
      </c>
    </row>
    <row r="599" spans="1:8" ht="33.75" x14ac:dyDescent="0.25">
      <c r="A599" s="75" t="s">
        <v>518</v>
      </c>
      <c r="B599" s="86" t="s">
        <v>367</v>
      </c>
      <c r="C599" s="82">
        <v>877852</v>
      </c>
      <c r="D599" s="82">
        <v>0</v>
      </c>
      <c r="E599" s="82">
        <v>368916</v>
      </c>
      <c r="F599" s="82">
        <v>0</v>
      </c>
      <c r="G599" s="82">
        <v>351067.78</v>
      </c>
      <c r="H599" s="82">
        <v>0</v>
      </c>
    </row>
    <row r="600" spans="1:8" x14ac:dyDescent="0.25">
      <c r="A600" s="99"/>
      <c r="B600" s="100" t="s">
        <v>736</v>
      </c>
      <c r="C600" s="83">
        <v>69</v>
      </c>
      <c r="D600" s="83">
        <v>0</v>
      </c>
      <c r="E600" s="83">
        <v>69</v>
      </c>
      <c r="F600" s="83">
        <v>0</v>
      </c>
      <c r="G600" s="83">
        <v>69</v>
      </c>
      <c r="H600" s="83">
        <v>0</v>
      </c>
    </row>
    <row r="601" spans="1:8" x14ac:dyDescent="0.25">
      <c r="A601" s="77" t="s">
        <v>2</v>
      </c>
      <c r="B601" s="85" t="s">
        <v>3</v>
      </c>
      <c r="C601" s="83">
        <v>848602</v>
      </c>
      <c r="D601" s="83">
        <v>0</v>
      </c>
      <c r="E601" s="83">
        <v>359666</v>
      </c>
      <c r="F601" s="83">
        <v>0</v>
      </c>
      <c r="G601" s="83">
        <v>351067.78</v>
      </c>
      <c r="H601" s="83">
        <v>0</v>
      </c>
    </row>
    <row r="602" spans="1:8" x14ac:dyDescent="0.25">
      <c r="A602" s="77" t="s">
        <v>4</v>
      </c>
      <c r="B602" s="85" t="s">
        <v>5</v>
      </c>
      <c r="C602" s="83">
        <v>657812</v>
      </c>
      <c r="D602" s="83">
        <v>0</v>
      </c>
      <c r="E602" s="83">
        <v>308346</v>
      </c>
      <c r="F602" s="83">
        <v>0</v>
      </c>
      <c r="G602" s="83">
        <v>303227.15999999997</v>
      </c>
      <c r="H602" s="83">
        <v>0</v>
      </c>
    </row>
    <row r="603" spans="1:8" x14ac:dyDescent="0.25">
      <c r="A603" s="77" t="s">
        <v>6</v>
      </c>
      <c r="B603" s="85" t="s">
        <v>7</v>
      </c>
      <c r="C603" s="83">
        <v>190790</v>
      </c>
      <c r="D603" s="83">
        <v>0</v>
      </c>
      <c r="E603" s="83">
        <v>51320</v>
      </c>
      <c r="F603" s="83">
        <v>0</v>
      </c>
      <c r="G603" s="83">
        <v>47840.62</v>
      </c>
      <c r="H603" s="83">
        <v>0</v>
      </c>
    </row>
    <row r="604" spans="1:8" x14ac:dyDescent="0.25">
      <c r="A604" s="77" t="s">
        <v>18</v>
      </c>
      <c r="B604" s="85" t="s">
        <v>19</v>
      </c>
      <c r="C604" s="83">
        <v>29250</v>
      </c>
      <c r="D604" s="83">
        <v>0</v>
      </c>
      <c r="E604" s="83">
        <v>9250</v>
      </c>
      <c r="F604" s="83">
        <v>0</v>
      </c>
      <c r="G604" s="83">
        <v>0</v>
      </c>
      <c r="H604" s="83">
        <v>0</v>
      </c>
    </row>
    <row r="605" spans="1:8" ht="45" x14ac:dyDescent="0.25">
      <c r="A605" s="75" t="s">
        <v>519</v>
      </c>
      <c r="B605" s="86" t="s">
        <v>232</v>
      </c>
      <c r="C605" s="82">
        <v>1504716</v>
      </c>
      <c r="D605" s="82">
        <v>0</v>
      </c>
      <c r="E605" s="82">
        <v>689743</v>
      </c>
      <c r="F605" s="82">
        <v>0</v>
      </c>
      <c r="G605" s="82">
        <v>660458.42000000004</v>
      </c>
      <c r="H605" s="82">
        <v>0</v>
      </c>
    </row>
    <row r="606" spans="1:8" x14ac:dyDescent="0.25">
      <c r="A606" s="99"/>
      <c r="B606" s="100" t="s">
        <v>736</v>
      </c>
      <c r="C606" s="83">
        <v>122</v>
      </c>
      <c r="D606" s="83">
        <v>0</v>
      </c>
      <c r="E606" s="83">
        <v>122</v>
      </c>
      <c r="F606" s="83">
        <v>0</v>
      </c>
      <c r="G606" s="83">
        <v>122</v>
      </c>
      <c r="H606" s="83">
        <v>0</v>
      </c>
    </row>
    <row r="607" spans="1:8" x14ac:dyDescent="0.25">
      <c r="A607" s="77" t="s">
        <v>2</v>
      </c>
      <c r="B607" s="85" t="s">
        <v>3</v>
      </c>
      <c r="C607" s="83">
        <v>1504716</v>
      </c>
      <c r="D607" s="83">
        <v>0</v>
      </c>
      <c r="E607" s="83">
        <v>689743</v>
      </c>
      <c r="F607" s="83">
        <v>0</v>
      </c>
      <c r="G607" s="83">
        <v>660458.42000000004</v>
      </c>
      <c r="H607" s="83">
        <v>0</v>
      </c>
    </row>
    <row r="608" spans="1:8" x14ac:dyDescent="0.25">
      <c r="A608" s="77" t="s">
        <v>4</v>
      </c>
      <c r="B608" s="85" t="s">
        <v>5</v>
      </c>
      <c r="C608" s="83">
        <v>1188396</v>
      </c>
      <c r="D608" s="83">
        <v>0</v>
      </c>
      <c r="E608" s="83">
        <v>594198</v>
      </c>
      <c r="F608" s="83">
        <v>0</v>
      </c>
      <c r="G608" s="83">
        <v>570908.68000000005</v>
      </c>
      <c r="H608" s="83">
        <v>0</v>
      </c>
    </row>
    <row r="609" spans="1:8" x14ac:dyDescent="0.25">
      <c r="A609" s="77" t="s">
        <v>6</v>
      </c>
      <c r="B609" s="85" t="s">
        <v>7</v>
      </c>
      <c r="C609" s="83">
        <v>315320</v>
      </c>
      <c r="D609" s="83">
        <v>0</v>
      </c>
      <c r="E609" s="83">
        <v>95047</v>
      </c>
      <c r="F609" s="83">
        <v>0</v>
      </c>
      <c r="G609" s="83">
        <v>89549.74</v>
      </c>
      <c r="H609" s="83">
        <v>0</v>
      </c>
    </row>
    <row r="610" spans="1:8" x14ac:dyDescent="0.25">
      <c r="A610" s="77" t="s">
        <v>16</v>
      </c>
      <c r="B610" s="85" t="s">
        <v>17</v>
      </c>
      <c r="C610" s="83">
        <v>1000</v>
      </c>
      <c r="D610" s="83">
        <v>0</v>
      </c>
      <c r="E610" s="83">
        <v>498</v>
      </c>
      <c r="F610" s="83">
        <v>0</v>
      </c>
      <c r="G610" s="83">
        <v>0</v>
      </c>
      <c r="H610" s="83">
        <v>0</v>
      </c>
    </row>
    <row r="611" spans="1:8" ht="22.5" x14ac:dyDescent="0.25">
      <c r="A611" s="75" t="s">
        <v>520</v>
      </c>
      <c r="B611" s="86" t="s">
        <v>366</v>
      </c>
      <c r="C611" s="82">
        <v>4507024</v>
      </c>
      <c r="D611" s="82">
        <v>0</v>
      </c>
      <c r="E611" s="82">
        <v>2494110</v>
      </c>
      <c r="F611" s="82">
        <v>0</v>
      </c>
      <c r="G611" s="82">
        <v>1901988.51</v>
      </c>
      <c r="H611" s="82">
        <v>0</v>
      </c>
    </row>
    <row r="612" spans="1:8" x14ac:dyDescent="0.25">
      <c r="A612" s="99"/>
      <c r="B612" s="100" t="s">
        <v>736</v>
      </c>
      <c r="C612" s="83">
        <v>321</v>
      </c>
      <c r="D612" s="83">
        <v>0</v>
      </c>
      <c r="E612" s="83">
        <v>321</v>
      </c>
      <c r="F612" s="83">
        <v>0</v>
      </c>
      <c r="G612" s="83">
        <v>321</v>
      </c>
      <c r="H612" s="83">
        <v>0</v>
      </c>
    </row>
    <row r="613" spans="1:8" x14ac:dyDescent="0.25">
      <c r="A613" s="77" t="s">
        <v>2</v>
      </c>
      <c r="B613" s="85" t="s">
        <v>3</v>
      </c>
      <c r="C613" s="83">
        <v>3881024</v>
      </c>
      <c r="D613" s="83">
        <v>0</v>
      </c>
      <c r="E613" s="83">
        <v>1947110</v>
      </c>
      <c r="F613" s="83">
        <v>0</v>
      </c>
      <c r="G613" s="83">
        <v>1901988.51</v>
      </c>
      <c r="H613" s="83">
        <v>0</v>
      </c>
    </row>
    <row r="614" spans="1:8" x14ac:dyDescent="0.25">
      <c r="A614" s="77" t="s">
        <v>4</v>
      </c>
      <c r="B614" s="85" t="s">
        <v>5</v>
      </c>
      <c r="C614" s="83">
        <v>2884980</v>
      </c>
      <c r="D614" s="83">
        <v>0</v>
      </c>
      <c r="E614" s="83">
        <v>1434510</v>
      </c>
      <c r="F614" s="83">
        <v>0</v>
      </c>
      <c r="G614" s="83">
        <v>1429586.27</v>
      </c>
      <c r="H614" s="83">
        <v>0</v>
      </c>
    </row>
    <row r="615" spans="1:8" x14ac:dyDescent="0.25">
      <c r="A615" s="77" t="s">
        <v>6</v>
      </c>
      <c r="B615" s="85" t="s">
        <v>7</v>
      </c>
      <c r="C615" s="83">
        <v>950844</v>
      </c>
      <c r="D615" s="83">
        <v>0</v>
      </c>
      <c r="E615" s="83">
        <v>511600</v>
      </c>
      <c r="F615" s="83">
        <v>0</v>
      </c>
      <c r="G615" s="83">
        <v>471594.16</v>
      </c>
      <c r="H615" s="83">
        <v>0</v>
      </c>
    </row>
    <row r="616" spans="1:8" x14ac:dyDescent="0.25">
      <c r="A616" s="77" t="s">
        <v>16</v>
      </c>
      <c r="B616" s="85" t="s">
        <v>17</v>
      </c>
      <c r="C616" s="83">
        <v>45200</v>
      </c>
      <c r="D616" s="83">
        <v>0</v>
      </c>
      <c r="E616" s="83">
        <v>1000</v>
      </c>
      <c r="F616" s="83">
        <v>0</v>
      </c>
      <c r="G616" s="83">
        <v>808.08</v>
      </c>
      <c r="H616" s="83">
        <v>0</v>
      </c>
    </row>
    <row r="617" spans="1:8" x14ac:dyDescent="0.25">
      <c r="A617" s="77" t="s">
        <v>18</v>
      </c>
      <c r="B617" s="85" t="s">
        <v>19</v>
      </c>
      <c r="C617" s="83">
        <v>626000</v>
      </c>
      <c r="D617" s="83">
        <v>0</v>
      </c>
      <c r="E617" s="83">
        <v>547000</v>
      </c>
      <c r="F617" s="83">
        <v>0</v>
      </c>
      <c r="G617" s="83">
        <v>0</v>
      </c>
      <c r="H617" s="83">
        <v>0</v>
      </c>
    </row>
    <row r="618" spans="1:8" ht="33.75" x14ac:dyDescent="0.25">
      <c r="A618" s="75" t="s">
        <v>521</v>
      </c>
      <c r="B618" s="86" t="s">
        <v>365</v>
      </c>
      <c r="C618" s="82">
        <v>2826638</v>
      </c>
      <c r="D618" s="82">
        <v>0</v>
      </c>
      <c r="E618" s="82">
        <v>1304052</v>
      </c>
      <c r="F618" s="82">
        <v>0</v>
      </c>
      <c r="G618" s="82">
        <v>1081967.8500000001</v>
      </c>
      <c r="H618" s="82">
        <v>0</v>
      </c>
    </row>
    <row r="619" spans="1:8" x14ac:dyDescent="0.25">
      <c r="A619" s="99"/>
      <c r="B619" s="100" t="s">
        <v>736</v>
      </c>
      <c r="C619" s="83">
        <v>156</v>
      </c>
      <c r="D619" s="83">
        <v>0</v>
      </c>
      <c r="E619" s="83">
        <v>156</v>
      </c>
      <c r="F619" s="83">
        <v>0</v>
      </c>
      <c r="G619" s="83">
        <v>156</v>
      </c>
      <c r="H619" s="83">
        <v>0</v>
      </c>
    </row>
    <row r="620" spans="1:8" x14ac:dyDescent="0.25">
      <c r="A620" s="77" t="s">
        <v>2</v>
      </c>
      <c r="B620" s="85" t="s">
        <v>3</v>
      </c>
      <c r="C620" s="83">
        <v>2771638</v>
      </c>
      <c r="D620" s="83">
        <v>0</v>
      </c>
      <c r="E620" s="83">
        <v>1249052</v>
      </c>
      <c r="F620" s="83">
        <v>0</v>
      </c>
      <c r="G620" s="83">
        <v>1081967.8500000001</v>
      </c>
      <c r="H620" s="83">
        <v>0</v>
      </c>
    </row>
    <row r="621" spans="1:8" x14ac:dyDescent="0.25">
      <c r="A621" s="77" t="s">
        <v>4</v>
      </c>
      <c r="B621" s="85" t="s">
        <v>5</v>
      </c>
      <c r="C621" s="83">
        <v>1718819</v>
      </c>
      <c r="D621" s="83">
        <v>0</v>
      </c>
      <c r="E621" s="83">
        <v>799932</v>
      </c>
      <c r="F621" s="83">
        <v>0</v>
      </c>
      <c r="G621" s="83">
        <v>775663.8</v>
      </c>
      <c r="H621" s="83">
        <v>0</v>
      </c>
    </row>
    <row r="622" spans="1:8" x14ac:dyDescent="0.25">
      <c r="A622" s="77" t="s">
        <v>6</v>
      </c>
      <c r="B622" s="85" t="s">
        <v>7</v>
      </c>
      <c r="C622" s="83">
        <v>1052819</v>
      </c>
      <c r="D622" s="83">
        <v>0</v>
      </c>
      <c r="E622" s="83">
        <v>449120</v>
      </c>
      <c r="F622" s="83">
        <v>0</v>
      </c>
      <c r="G622" s="83">
        <v>306304.05</v>
      </c>
      <c r="H622" s="83">
        <v>0</v>
      </c>
    </row>
    <row r="623" spans="1:8" x14ac:dyDescent="0.25">
      <c r="A623" s="77" t="s">
        <v>18</v>
      </c>
      <c r="B623" s="85" t="s">
        <v>19</v>
      </c>
      <c r="C623" s="83">
        <v>55000</v>
      </c>
      <c r="D623" s="83">
        <v>0</v>
      </c>
      <c r="E623" s="83">
        <v>55000</v>
      </c>
      <c r="F623" s="83">
        <v>0</v>
      </c>
      <c r="G623" s="83">
        <v>0</v>
      </c>
      <c r="H623" s="83">
        <v>0</v>
      </c>
    </row>
    <row r="624" spans="1:8" ht="22.5" x14ac:dyDescent="0.25">
      <c r="A624" s="75" t="s">
        <v>522</v>
      </c>
      <c r="B624" s="86" t="s">
        <v>364</v>
      </c>
      <c r="C624" s="82">
        <v>894468</v>
      </c>
      <c r="D624" s="82">
        <v>0</v>
      </c>
      <c r="E624" s="82">
        <v>426329</v>
      </c>
      <c r="F624" s="82">
        <v>0</v>
      </c>
      <c r="G624" s="82">
        <v>405579.86</v>
      </c>
      <c r="H624" s="82">
        <v>0</v>
      </c>
    </row>
    <row r="625" spans="1:8" x14ac:dyDescent="0.25">
      <c r="A625" s="99"/>
      <c r="B625" s="100" t="s">
        <v>736</v>
      </c>
      <c r="C625" s="83">
        <v>29</v>
      </c>
      <c r="D625" s="83">
        <v>0</v>
      </c>
      <c r="E625" s="83">
        <v>29</v>
      </c>
      <c r="F625" s="83">
        <v>0</v>
      </c>
      <c r="G625" s="83">
        <v>29</v>
      </c>
      <c r="H625" s="83">
        <v>0</v>
      </c>
    </row>
    <row r="626" spans="1:8" x14ac:dyDescent="0.25">
      <c r="A626" s="77" t="s">
        <v>2</v>
      </c>
      <c r="B626" s="85" t="s">
        <v>3</v>
      </c>
      <c r="C626" s="83">
        <v>889568</v>
      </c>
      <c r="D626" s="83">
        <v>0</v>
      </c>
      <c r="E626" s="83">
        <v>421429</v>
      </c>
      <c r="F626" s="83">
        <v>0</v>
      </c>
      <c r="G626" s="83">
        <v>405579.86</v>
      </c>
      <c r="H626" s="83">
        <v>0</v>
      </c>
    </row>
    <row r="627" spans="1:8" x14ac:dyDescent="0.25">
      <c r="A627" s="77" t="s">
        <v>4</v>
      </c>
      <c r="B627" s="85" t="s">
        <v>5</v>
      </c>
      <c r="C627" s="83">
        <v>514272</v>
      </c>
      <c r="D627" s="83">
        <v>0</v>
      </c>
      <c r="E627" s="83">
        <v>257136</v>
      </c>
      <c r="F627" s="83">
        <v>0</v>
      </c>
      <c r="G627" s="83">
        <v>256636.5</v>
      </c>
      <c r="H627" s="83">
        <v>0</v>
      </c>
    </row>
    <row r="628" spans="1:8" x14ac:dyDescent="0.25">
      <c r="A628" s="77" t="s">
        <v>6</v>
      </c>
      <c r="B628" s="85" t="s">
        <v>7</v>
      </c>
      <c r="C628" s="83">
        <v>371296</v>
      </c>
      <c r="D628" s="83">
        <v>0</v>
      </c>
      <c r="E628" s="83">
        <v>160293</v>
      </c>
      <c r="F628" s="83">
        <v>0</v>
      </c>
      <c r="G628" s="83">
        <v>148943.35999999999</v>
      </c>
      <c r="H628" s="83">
        <v>0</v>
      </c>
    </row>
    <row r="629" spans="1:8" x14ac:dyDescent="0.25">
      <c r="A629" s="77" t="s">
        <v>16</v>
      </c>
      <c r="B629" s="85" t="s">
        <v>17</v>
      </c>
      <c r="C629" s="83">
        <v>4000</v>
      </c>
      <c r="D629" s="83">
        <v>0</v>
      </c>
      <c r="E629" s="83">
        <v>4000</v>
      </c>
      <c r="F629" s="83">
        <v>0</v>
      </c>
      <c r="G629" s="83">
        <v>0</v>
      </c>
      <c r="H629" s="83">
        <v>0</v>
      </c>
    </row>
    <row r="630" spans="1:8" x14ac:dyDescent="0.25">
      <c r="A630" s="77" t="s">
        <v>18</v>
      </c>
      <c r="B630" s="85" t="s">
        <v>19</v>
      </c>
      <c r="C630" s="83">
        <v>4900</v>
      </c>
      <c r="D630" s="83">
        <v>0</v>
      </c>
      <c r="E630" s="83">
        <v>4900</v>
      </c>
      <c r="F630" s="83">
        <v>0</v>
      </c>
      <c r="G630" s="83">
        <v>0</v>
      </c>
      <c r="H630" s="83">
        <v>0</v>
      </c>
    </row>
    <row r="631" spans="1:8" ht="22.5" x14ac:dyDescent="0.25">
      <c r="A631" s="75" t="s">
        <v>523</v>
      </c>
      <c r="B631" s="86" t="s">
        <v>363</v>
      </c>
      <c r="C631" s="82">
        <v>733612</v>
      </c>
      <c r="D631" s="82">
        <v>0</v>
      </c>
      <c r="E631" s="82">
        <v>381076</v>
      </c>
      <c r="F631" s="82">
        <v>0</v>
      </c>
      <c r="G631" s="82">
        <v>346118.16</v>
      </c>
      <c r="H631" s="82">
        <v>0</v>
      </c>
    </row>
    <row r="632" spans="1:8" x14ac:dyDescent="0.25">
      <c r="A632" s="99"/>
      <c r="B632" s="100" t="s">
        <v>736</v>
      </c>
      <c r="C632" s="83">
        <v>80</v>
      </c>
      <c r="D632" s="83">
        <v>0</v>
      </c>
      <c r="E632" s="83">
        <v>80</v>
      </c>
      <c r="F632" s="83">
        <v>0</v>
      </c>
      <c r="G632" s="83">
        <v>80</v>
      </c>
      <c r="H632" s="83">
        <v>0</v>
      </c>
    </row>
    <row r="633" spans="1:8" x14ac:dyDescent="0.25">
      <c r="A633" s="77" t="s">
        <v>2</v>
      </c>
      <c r="B633" s="85" t="s">
        <v>3</v>
      </c>
      <c r="C633" s="83">
        <v>733612</v>
      </c>
      <c r="D633" s="83">
        <v>0</v>
      </c>
      <c r="E633" s="83">
        <v>381076</v>
      </c>
      <c r="F633" s="83">
        <v>0</v>
      </c>
      <c r="G633" s="83">
        <v>346118.16</v>
      </c>
      <c r="H633" s="83">
        <v>0</v>
      </c>
    </row>
    <row r="634" spans="1:8" x14ac:dyDescent="0.25">
      <c r="A634" s="77" t="s">
        <v>4</v>
      </c>
      <c r="B634" s="85" t="s">
        <v>5</v>
      </c>
      <c r="C634" s="83">
        <v>620400</v>
      </c>
      <c r="D634" s="83">
        <v>0</v>
      </c>
      <c r="E634" s="83">
        <v>310200</v>
      </c>
      <c r="F634" s="83">
        <v>0</v>
      </c>
      <c r="G634" s="83">
        <v>289167.96999999997</v>
      </c>
      <c r="H634" s="83">
        <v>0</v>
      </c>
    </row>
    <row r="635" spans="1:8" x14ac:dyDescent="0.25">
      <c r="A635" s="77" t="s">
        <v>6</v>
      </c>
      <c r="B635" s="85" t="s">
        <v>7</v>
      </c>
      <c r="C635" s="83">
        <v>112212</v>
      </c>
      <c r="D635" s="83">
        <v>0</v>
      </c>
      <c r="E635" s="83">
        <v>69876</v>
      </c>
      <c r="F635" s="83">
        <v>0</v>
      </c>
      <c r="G635" s="83">
        <v>56950.19</v>
      </c>
      <c r="H635" s="83">
        <v>0</v>
      </c>
    </row>
    <row r="636" spans="1:8" x14ac:dyDescent="0.25">
      <c r="A636" s="77" t="s">
        <v>16</v>
      </c>
      <c r="B636" s="85" t="s">
        <v>17</v>
      </c>
      <c r="C636" s="83">
        <v>1000</v>
      </c>
      <c r="D636" s="83">
        <v>0</v>
      </c>
      <c r="E636" s="83">
        <v>1000</v>
      </c>
      <c r="F636" s="83">
        <v>0</v>
      </c>
      <c r="G636" s="83">
        <v>0</v>
      </c>
      <c r="H636" s="83">
        <v>0</v>
      </c>
    </row>
    <row r="637" spans="1:8" ht="22.5" x14ac:dyDescent="0.25">
      <c r="A637" s="75" t="s">
        <v>524</v>
      </c>
      <c r="B637" s="86" t="s">
        <v>231</v>
      </c>
      <c r="C637" s="82">
        <v>154239</v>
      </c>
      <c r="D637" s="82">
        <v>0</v>
      </c>
      <c r="E637" s="82">
        <v>76365</v>
      </c>
      <c r="F637" s="82">
        <v>0</v>
      </c>
      <c r="G637" s="82">
        <v>69141.960000000006</v>
      </c>
      <c r="H637" s="82">
        <v>0</v>
      </c>
    </row>
    <row r="638" spans="1:8" x14ac:dyDescent="0.25">
      <c r="A638" s="99"/>
      <c r="B638" s="100" t="s">
        <v>736</v>
      </c>
      <c r="C638" s="83">
        <v>12</v>
      </c>
      <c r="D638" s="83">
        <v>0</v>
      </c>
      <c r="E638" s="83">
        <v>12</v>
      </c>
      <c r="F638" s="83">
        <v>0</v>
      </c>
      <c r="G638" s="83">
        <v>12</v>
      </c>
      <c r="H638" s="83">
        <v>0</v>
      </c>
    </row>
    <row r="639" spans="1:8" x14ac:dyDescent="0.25">
      <c r="A639" s="77" t="s">
        <v>2</v>
      </c>
      <c r="B639" s="85" t="s">
        <v>3</v>
      </c>
      <c r="C639" s="83">
        <v>154239</v>
      </c>
      <c r="D639" s="83">
        <v>0</v>
      </c>
      <c r="E639" s="83">
        <v>76365</v>
      </c>
      <c r="F639" s="83">
        <v>0</v>
      </c>
      <c r="G639" s="83">
        <v>69141.960000000006</v>
      </c>
      <c r="H639" s="83">
        <v>0</v>
      </c>
    </row>
    <row r="640" spans="1:8" x14ac:dyDescent="0.25">
      <c r="A640" s="77" t="s">
        <v>4</v>
      </c>
      <c r="B640" s="85" t="s">
        <v>5</v>
      </c>
      <c r="C640" s="83">
        <v>95964</v>
      </c>
      <c r="D640" s="83">
        <v>0</v>
      </c>
      <c r="E640" s="83">
        <v>47982</v>
      </c>
      <c r="F640" s="83">
        <v>0</v>
      </c>
      <c r="G640" s="83">
        <v>47982</v>
      </c>
      <c r="H640" s="83">
        <v>0</v>
      </c>
    </row>
    <row r="641" spans="1:8" x14ac:dyDescent="0.25">
      <c r="A641" s="77" t="s">
        <v>6</v>
      </c>
      <c r="B641" s="85" t="s">
        <v>7</v>
      </c>
      <c r="C641" s="83">
        <v>57275</v>
      </c>
      <c r="D641" s="83">
        <v>0</v>
      </c>
      <c r="E641" s="83">
        <v>27903</v>
      </c>
      <c r="F641" s="83">
        <v>0</v>
      </c>
      <c r="G641" s="83">
        <v>20965.71</v>
      </c>
      <c r="H641" s="83">
        <v>0</v>
      </c>
    </row>
    <row r="642" spans="1:8" x14ac:dyDescent="0.25">
      <c r="A642" s="77" t="s">
        <v>16</v>
      </c>
      <c r="B642" s="85" t="s">
        <v>17</v>
      </c>
      <c r="C642" s="83">
        <v>1000</v>
      </c>
      <c r="D642" s="83">
        <v>0</v>
      </c>
      <c r="E642" s="83">
        <v>480</v>
      </c>
      <c r="F642" s="83">
        <v>0</v>
      </c>
      <c r="G642" s="83">
        <v>194.25</v>
      </c>
      <c r="H642" s="83">
        <v>0</v>
      </c>
    </row>
    <row r="643" spans="1:8" ht="22.5" x14ac:dyDescent="0.25">
      <c r="A643" s="75" t="s">
        <v>525</v>
      </c>
      <c r="B643" s="86" t="s">
        <v>409</v>
      </c>
      <c r="C643" s="82">
        <v>1470000</v>
      </c>
      <c r="D643" s="82">
        <v>0</v>
      </c>
      <c r="E643" s="82">
        <v>59600</v>
      </c>
      <c r="F643" s="82">
        <v>0</v>
      </c>
      <c r="G643" s="82">
        <v>7520</v>
      </c>
      <c r="H643" s="82">
        <v>0</v>
      </c>
    </row>
    <row r="644" spans="1:8" x14ac:dyDescent="0.25">
      <c r="A644" s="77" t="s">
        <v>2</v>
      </c>
      <c r="B644" s="85" t="s">
        <v>3</v>
      </c>
      <c r="C644" s="83">
        <v>19200</v>
      </c>
      <c r="D644" s="83">
        <v>0</v>
      </c>
      <c r="E644" s="83">
        <v>9600</v>
      </c>
      <c r="F644" s="83">
        <v>0</v>
      </c>
      <c r="G644" s="83">
        <v>7520</v>
      </c>
      <c r="H644" s="83">
        <v>0</v>
      </c>
    </row>
    <row r="645" spans="1:8" x14ac:dyDescent="0.25">
      <c r="A645" s="77" t="s">
        <v>6</v>
      </c>
      <c r="B645" s="85" t="s">
        <v>7</v>
      </c>
      <c r="C645" s="83">
        <v>19200</v>
      </c>
      <c r="D645" s="83">
        <v>0</v>
      </c>
      <c r="E645" s="83">
        <v>9600</v>
      </c>
      <c r="F645" s="83">
        <v>0</v>
      </c>
      <c r="G645" s="83">
        <v>7520</v>
      </c>
      <c r="H645" s="83">
        <v>0</v>
      </c>
    </row>
    <row r="646" spans="1:8" x14ac:dyDescent="0.25">
      <c r="A646" s="77" t="s">
        <v>18</v>
      </c>
      <c r="B646" s="85" t="s">
        <v>19</v>
      </c>
      <c r="C646" s="83">
        <v>1450800</v>
      </c>
      <c r="D646" s="83">
        <v>0</v>
      </c>
      <c r="E646" s="83">
        <v>50000</v>
      </c>
      <c r="F646" s="83">
        <v>0</v>
      </c>
      <c r="G646" s="83">
        <v>0</v>
      </c>
      <c r="H646" s="83">
        <v>0</v>
      </c>
    </row>
    <row r="647" spans="1:8" ht="22.5" x14ac:dyDescent="0.25">
      <c r="A647" s="75" t="s">
        <v>526</v>
      </c>
      <c r="B647" s="86" t="s">
        <v>462</v>
      </c>
      <c r="C647" s="82">
        <v>4260750</v>
      </c>
      <c r="D647" s="82">
        <v>0</v>
      </c>
      <c r="E647" s="82">
        <v>1991820</v>
      </c>
      <c r="F647" s="82">
        <v>0</v>
      </c>
      <c r="G647" s="82">
        <v>1876246.97</v>
      </c>
      <c r="H647" s="82">
        <v>0</v>
      </c>
    </row>
    <row r="648" spans="1:8" x14ac:dyDescent="0.25">
      <c r="A648" s="99"/>
      <c r="B648" s="100" t="s">
        <v>736</v>
      </c>
      <c r="C648" s="83">
        <v>15</v>
      </c>
      <c r="D648" s="83">
        <v>0</v>
      </c>
      <c r="E648" s="83">
        <v>15</v>
      </c>
      <c r="F648" s="83">
        <v>0</v>
      </c>
      <c r="G648" s="83">
        <v>15</v>
      </c>
      <c r="H648" s="83">
        <v>0</v>
      </c>
    </row>
    <row r="649" spans="1:8" x14ac:dyDescent="0.25">
      <c r="A649" s="77" t="s">
        <v>2</v>
      </c>
      <c r="B649" s="85" t="s">
        <v>3</v>
      </c>
      <c r="C649" s="83">
        <v>4256750</v>
      </c>
      <c r="D649" s="83">
        <v>0</v>
      </c>
      <c r="E649" s="83">
        <v>1991820</v>
      </c>
      <c r="F649" s="83">
        <v>0</v>
      </c>
      <c r="G649" s="83">
        <v>1876246.97</v>
      </c>
      <c r="H649" s="83">
        <v>0</v>
      </c>
    </row>
    <row r="650" spans="1:8" x14ac:dyDescent="0.25">
      <c r="A650" s="77" t="s">
        <v>4</v>
      </c>
      <c r="B650" s="85" t="s">
        <v>5</v>
      </c>
      <c r="C650" s="83">
        <v>339130</v>
      </c>
      <c r="D650" s="83">
        <v>0</v>
      </c>
      <c r="E650" s="83">
        <v>166870</v>
      </c>
      <c r="F650" s="83">
        <v>0</v>
      </c>
      <c r="G650" s="83">
        <v>165316.79999999999</v>
      </c>
      <c r="H650" s="83">
        <v>0</v>
      </c>
    </row>
    <row r="651" spans="1:8" x14ac:dyDescent="0.25">
      <c r="A651" s="77" t="s">
        <v>6</v>
      </c>
      <c r="B651" s="85" t="s">
        <v>7</v>
      </c>
      <c r="C651" s="83">
        <v>202840</v>
      </c>
      <c r="D651" s="83">
        <v>0</v>
      </c>
      <c r="E651" s="83">
        <v>97530</v>
      </c>
      <c r="F651" s="83">
        <v>0</v>
      </c>
      <c r="G651" s="83">
        <v>71064.89</v>
      </c>
      <c r="H651" s="83">
        <v>0</v>
      </c>
    </row>
    <row r="652" spans="1:8" x14ac:dyDescent="0.25">
      <c r="A652" s="77" t="s">
        <v>10</v>
      </c>
      <c r="B652" s="85" t="s">
        <v>11</v>
      </c>
      <c r="C652" s="83">
        <v>3130760</v>
      </c>
      <c r="D652" s="83">
        <v>0</v>
      </c>
      <c r="E652" s="83">
        <v>1394400</v>
      </c>
      <c r="F652" s="83">
        <v>0</v>
      </c>
      <c r="G652" s="83">
        <v>1343521.24</v>
      </c>
      <c r="H652" s="83">
        <v>0</v>
      </c>
    </row>
    <row r="653" spans="1:8" x14ac:dyDescent="0.25">
      <c r="A653" s="77" t="s">
        <v>14</v>
      </c>
      <c r="B653" s="85" t="s">
        <v>15</v>
      </c>
      <c r="C653" s="83">
        <v>181520</v>
      </c>
      <c r="D653" s="83">
        <v>0</v>
      </c>
      <c r="E653" s="83">
        <v>91520</v>
      </c>
      <c r="F653" s="83">
        <v>0</v>
      </c>
      <c r="G653" s="83">
        <v>91395</v>
      </c>
      <c r="H653" s="83">
        <v>0</v>
      </c>
    </row>
    <row r="654" spans="1:8" x14ac:dyDescent="0.25">
      <c r="A654" s="77" t="s">
        <v>16</v>
      </c>
      <c r="B654" s="85" t="s">
        <v>17</v>
      </c>
      <c r="C654" s="83">
        <v>402500</v>
      </c>
      <c r="D654" s="83">
        <v>0</v>
      </c>
      <c r="E654" s="83">
        <v>241500</v>
      </c>
      <c r="F654" s="83">
        <v>0</v>
      </c>
      <c r="G654" s="83">
        <v>204949.04</v>
      </c>
      <c r="H654" s="83">
        <v>0</v>
      </c>
    </row>
    <row r="655" spans="1:8" x14ac:dyDescent="0.25">
      <c r="A655" s="77" t="s">
        <v>18</v>
      </c>
      <c r="B655" s="85" t="s">
        <v>19</v>
      </c>
      <c r="C655" s="83">
        <v>4000</v>
      </c>
      <c r="D655" s="83">
        <v>0</v>
      </c>
      <c r="E655" s="83">
        <v>0</v>
      </c>
      <c r="F655" s="83">
        <v>0</v>
      </c>
      <c r="G655" s="83">
        <v>0</v>
      </c>
      <c r="H655" s="83">
        <v>0</v>
      </c>
    </row>
    <row r="656" spans="1:8" x14ac:dyDescent="0.25">
      <c r="A656" s="75" t="s">
        <v>527</v>
      </c>
      <c r="B656" s="86" t="s">
        <v>463</v>
      </c>
      <c r="C656" s="82">
        <v>469840</v>
      </c>
      <c r="D656" s="82">
        <v>0</v>
      </c>
      <c r="E656" s="82">
        <v>236970</v>
      </c>
      <c r="F656" s="82">
        <v>0</v>
      </c>
      <c r="G656" s="82">
        <v>216884.15</v>
      </c>
      <c r="H656" s="82">
        <v>0</v>
      </c>
    </row>
    <row r="657" spans="1:8" x14ac:dyDescent="0.25">
      <c r="A657" s="99"/>
      <c r="B657" s="100" t="s">
        <v>736</v>
      </c>
      <c r="C657" s="83">
        <v>15</v>
      </c>
      <c r="D657" s="83">
        <v>0</v>
      </c>
      <c r="E657" s="83">
        <v>15</v>
      </c>
      <c r="F657" s="83">
        <v>0</v>
      </c>
      <c r="G657" s="83">
        <v>15</v>
      </c>
      <c r="H657" s="83">
        <v>0</v>
      </c>
    </row>
    <row r="658" spans="1:8" x14ac:dyDescent="0.25">
      <c r="A658" s="77" t="s">
        <v>2</v>
      </c>
      <c r="B658" s="85" t="s">
        <v>3</v>
      </c>
      <c r="C658" s="83">
        <v>465840</v>
      </c>
      <c r="D658" s="83">
        <v>0</v>
      </c>
      <c r="E658" s="83">
        <v>236970</v>
      </c>
      <c r="F658" s="83">
        <v>0</v>
      </c>
      <c r="G658" s="83">
        <v>216884.15</v>
      </c>
      <c r="H658" s="83">
        <v>0</v>
      </c>
    </row>
    <row r="659" spans="1:8" x14ac:dyDescent="0.25">
      <c r="A659" s="77" t="s">
        <v>4</v>
      </c>
      <c r="B659" s="85" t="s">
        <v>5</v>
      </c>
      <c r="C659" s="83">
        <v>339130</v>
      </c>
      <c r="D659" s="83">
        <v>0</v>
      </c>
      <c r="E659" s="83">
        <v>166870</v>
      </c>
      <c r="F659" s="83">
        <v>0</v>
      </c>
      <c r="G659" s="83">
        <v>165316.79999999999</v>
      </c>
      <c r="H659" s="83">
        <v>0</v>
      </c>
    </row>
    <row r="660" spans="1:8" x14ac:dyDescent="0.25">
      <c r="A660" s="77" t="s">
        <v>6</v>
      </c>
      <c r="B660" s="85" t="s">
        <v>7</v>
      </c>
      <c r="C660" s="83">
        <v>123440</v>
      </c>
      <c r="D660" s="83">
        <v>0</v>
      </c>
      <c r="E660" s="83">
        <v>67830</v>
      </c>
      <c r="F660" s="83">
        <v>0</v>
      </c>
      <c r="G660" s="83">
        <v>50708.31</v>
      </c>
      <c r="H660" s="83">
        <v>0</v>
      </c>
    </row>
    <row r="661" spans="1:8" x14ac:dyDescent="0.25">
      <c r="A661" s="77" t="s">
        <v>14</v>
      </c>
      <c r="B661" s="85" t="s">
        <v>15</v>
      </c>
      <c r="C661" s="83">
        <v>770</v>
      </c>
      <c r="D661" s="83">
        <v>0</v>
      </c>
      <c r="E661" s="83">
        <v>770</v>
      </c>
      <c r="F661" s="83">
        <v>0</v>
      </c>
      <c r="G661" s="83">
        <v>770</v>
      </c>
      <c r="H661" s="83">
        <v>0</v>
      </c>
    </row>
    <row r="662" spans="1:8" x14ac:dyDescent="0.25">
      <c r="A662" s="77" t="s">
        <v>16</v>
      </c>
      <c r="B662" s="85" t="s">
        <v>17</v>
      </c>
      <c r="C662" s="83">
        <v>2500</v>
      </c>
      <c r="D662" s="83">
        <v>0</v>
      </c>
      <c r="E662" s="83">
        <v>1500</v>
      </c>
      <c r="F662" s="83">
        <v>0</v>
      </c>
      <c r="G662" s="83">
        <v>89.04</v>
      </c>
      <c r="H662" s="83">
        <v>0</v>
      </c>
    </row>
    <row r="663" spans="1:8" x14ac:dyDescent="0.25">
      <c r="A663" s="77" t="s">
        <v>18</v>
      </c>
      <c r="B663" s="85" t="s">
        <v>19</v>
      </c>
      <c r="C663" s="83">
        <v>4000</v>
      </c>
      <c r="D663" s="83">
        <v>0</v>
      </c>
      <c r="E663" s="83">
        <v>0</v>
      </c>
      <c r="F663" s="83">
        <v>0</v>
      </c>
      <c r="G663" s="83">
        <v>0</v>
      </c>
      <c r="H663" s="83">
        <v>0</v>
      </c>
    </row>
    <row r="664" spans="1:8" x14ac:dyDescent="0.25">
      <c r="A664" s="75" t="s">
        <v>528</v>
      </c>
      <c r="B664" s="86" t="s">
        <v>230</v>
      </c>
      <c r="C664" s="82">
        <v>3790910</v>
      </c>
      <c r="D664" s="82">
        <v>0</v>
      </c>
      <c r="E664" s="82">
        <v>1754850</v>
      </c>
      <c r="F664" s="82">
        <v>0</v>
      </c>
      <c r="G664" s="82">
        <v>1659362.82</v>
      </c>
      <c r="H664" s="82">
        <v>0</v>
      </c>
    </row>
    <row r="665" spans="1:8" x14ac:dyDescent="0.25">
      <c r="A665" s="77" t="s">
        <v>2</v>
      </c>
      <c r="B665" s="85" t="s">
        <v>3</v>
      </c>
      <c r="C665" s="83">
        <v>3790910</v>
      </c>
      <c r="D665" s="83">
        <v>0</v>
      </c>
      <c r="E665" s="83">
        <v>1754850</v>
      </c>
      <c r="F665" s="83">
        <v>0</v>
      </c>
      <c r="G665" s="83">
        <v>1659362.82</v>
      </c>
      <c r="H665" s="83">
        <v>0</v>
      </c>
    </row>
    <row r="666" spans="1:8" x14ac:dyDescent="0.25">
      <c r="A666" s="77" t="s">
        <v>6</v>
      </c>
      <c r="B666" s="85" t="s">
        <v>7</v>
      </c>
      <c r="C666" s="83">
        <v>79400</v>
      </c>
      <c r="D666" s="83">
        <v>0</v>
      </c>
      <c r="E666" s="83">
        <v>29700</v>
      </c>
      <c r="F666" s="83">
        <v>0</v>
      </c>
      <c r="G666" s="83">
        <v>20356.580000000002</v>
      </c>
      <c r="H666" s="83">
        <v>0</v>
      </c>
    </row>
    <row r="667" spans="1:8" x14ac:dyDescent="0.25">
      <c r="A667" s="77" t="s">
        <v>10</v>
      </c>
      <c r="B667" s="85" t="s">
        <v>11</v>
      </c>
      <c r="C667" s="83">
        <v>3130760</v>
      </c>
      <c r="D667" s="83">
        <v>0</v>
      </c>
      <c r="E667" s="83">
        <v>1394400</v>
      </c>
      <c r="F667" s="83">
        <v>0</v>
      </c>
      <c r="G667" s="83">
        <v>1343521.24</v>
      </c>
      <c r="H667" s="83">
        <v>0</v>
      </c>
    </row>
    <row r="668" spans="1:8" x14ac:dyDescent="0.25">
      <c r="A668" s="77" t="s">
        <v>14</v>
      </c>
      <c r="B668" s="85" t="s">
        <v>15</v>
      </c>
      <c r="C668" s="83">
        <v>180750</v>
      </c>
      <c r="D668" s="83">
        <v>0</v>
      </c>
      <c r="E668" s="83">
        <v>90750</v>
      </c>
      <c r="F668" s="83">
        <v>0</v>
      </c>
      <c r="G668" s="83">
        <v>90625</v>
      </c>
      <c r="H668" s="83">
        <v>0</v>
      </c>
    </row>
    <row r="669" spans="1:8" x14ac:dyDescent="0.25">
      <c r="A669" s="77" t="s">
        <v>16</v>
      </c>
      <c r="B669" s="85" t="s">
        <v>17</v>
      </c>
      <c r="C669" s="83">
        <v>400000</v>
      </c>
      <c r="D669" s="83">
        <v>0</v>
      </c>
      <c r="E669" s="83">
        <v>240000</v>
      </c>
      <c r="F669" s="83">
        <v>0</v>
      </c>
      <c r="G669" s="83">
        <v>204860</v>
      </c>
      <c r="H669" s="83">
        <v>0</v>
      </c>
    </row>
    <row r="670" spans="1:8" x14ac:dyDescent="0.25">
      <c r="A670" s="75" t="s">
        <v>529</v>
      </c>
      <c r="B670" s="86" t="s">
        <v>229</v>
      </c>
      <c r="C670" s="82">
        <v>2316000</v>
      </c>
      <c r="D670" s="82">
        <v>0</v>
      </c>
      <c r="E670" s="82">
        <v>977000</v>
      </c>
      <c r="F670" s="82">
        <v>0</v>
      </c>
      <c r="G670" s="82">
        <v>975852.24</v>
      </c>
      <c r="H670" s="82">
        <v>0</v>
      </c>
    </row>
    <row r="671" spans="1:8" x14ac:dyDescent="0.25">
      <c r="A671" s="77" t="s">
        <v>2</v>
      </c>
      <c r="B671" s="85" t="s">
        <v>3</v>
      </c>
      <c r="C671" s="83">
        <v>2316000</v>
      </c>
      <c r="D671" s="83">
        <v>0</v>
      </c>
      <c r="E671" s="83">
        <v>977000</v>
      </c>
      <c r="F671" s="83">
        <v>0</v>
      </c>
      <c r="G671" s="83">
        <v>975852.24</v>
      </c>
      <c r="H671" s="83">
        <v>0</v>
      </c>
    </row>
    <row r="672" spans="1:8" x14ac:dyDescent="0.25">
      <c r="A672" s="77" t="s">
        <v>6</v>
      </c>
      <c r="B672" s="85" t="s">
        <v>7</v>
      </c>
      <c r="C672" s="83">
        <v>20000</v>
      </c>
      <c r="D672" s="83">
        <v>0</v>
      </c>
      <c r="E672" s="83">
        <v>0</v>
      </c>
      <c r="F672" s="83">
        <v>0</v>
      </c>
      <c r="G672" s="83">
        <v>0</v>
      </c>
      <c r="H672" s="83">
        <v>0</v>
      </c>
    </row>
    <row r="673" spans="1:8" x14ac:dyDescent="0.25">
      <c r="A673" s="77" t="s">
        <v>10</v>
      </c>
      <c r="B673" s="85" t="s">
        <v>11</v>
      </c>
      <c r="C673" s="83">
        <v>2296000</v>
      </c>
      <c r="D673" s="83">
        <v>0</v>
      </c>
      <c r="E673" s="83">
        <v>977000</v>
      </c>
      <c r="F673" s="83">
        <v>0</v>
      </c>
      <c r="G673" s="83">
        <v>975852.24</v>
      </c>
      <c r="H673" s="83">
        <v>0</v>
      </c>
    </row>
    <row r="674" spans="1:8" ht="56.25" x14ac:dyDescent="0.25">
      <c r="A674" s="75" t="s">
        <v>530</v>
      </c>
      <c r="B674" s="86" t="s">
        <v>228</v>
      </c>
      <c r="C674" s="82">
        <v>400000</v>
      </c>
      <c r="D674" s="82">
        <v>0</v>
      </c>
      <c r="E674" s="82">
        <v>240000</v>
      </c>
      <c r="F674" s="82">
        <v>0</v>
      </c>
      <c r="G674" s="82">
        <v>204860</v>
      </c>
      <c r="H674" s="82">
        <v>0</v>
      </c>
    </row>
    <row r="675" spans="1:8" x14ac:dyDescent="0.25">
      <c r="A675" s="77" t="s">
        <v>2</v>
      </c>
      <c r="B675" s="85" t="s">
        <v>3</v>
      </c>
      <c r="C675" s="83">
        <v>400000</v>
      </c>
      <c r="D675" s="83">
        <v>0</v>
      </c>
      <c r="E675" s="83">
        <v>240000</v>
      </c>
      <c r="F675" s="83">
        <v>0</v>
      </c>
      <c r="G675" s="83">
        <v>204860</v>
      </c>
      <c r="H675" s="83">
        <v>0</v>
      </c>
    </row>
    <row r="676" spans="1:8" x14ac:dyDescent="0.25">
      <c r="A676" s="77" t="s">
        <v>16</v>
      </c>
      <c r="B676" s="85" t="s">
        <v>17</v>
      </c>
      <c r="C676" s="83">
        <v>400000</v>
      </c>
      <c r="D676" s="83">
        <v>0</v>
      </c>
      <c r="E676" s="83">
        <v>240000</v>
      </c>
      <c r="F676" s="83">
        <v>0</v>
      </c>
      <c r="G676" s="83">
        <v>204860</v>
      </c>
      <c r="H676" s="83">
        <v>0</v>
      </c>
    </row>
    <row r="677" spans="1:8" ht="22.5" x14ac:dyDescent="0.25">
      <c r="A677" s="75" t="s">
        <v>531</v>
      </c>
      <c r="B677" s="86" t="s">
        <v>227</v>
      </c>
      <c r="C677" s="82">
        <v>894160</v>
      </c>
      <c r="D677" s="82">
        <v>0</v>
      </c>
      <c r="E677" s="82">
        <v>447100</v>
      </c>
      <c r="F677" s="82">
        <v>0</v>
      </c>
      <c r="G677" s="82">
        <v>388025.58</v>
      </c>
      <c r="H677" s="82">
        <v>0</v>
      </c>
    </row>
    <row r="678" spans="1:8" x14ac:dyDescent="0.25">
      <c r="A678" s="77" t="s">
        <v>2</v>
      </c>
      <c r="B678" s="85" t="s">
        <v>3</v>
      </c>
      <c r="C678" s="83">
        <v>894160</v>
      </c>
      <c r="D678" s="83">
        <v>0</v>
      </c>
      <c r="E678" s="83">
        <v>447100</v>
      </c>
      <c r="F678" s="83">
        <v>0</v>
      </c>
      <c r="G678" s="83">
        <v>388025.58</v>
      </c>
      <c r="H678" s="83">
        <v>0</v>
      </c>
    </row>
    <row r="679" spans="1:8" x14ac:dyDescent="0.25">
      <c r="A679" s="77" t="s">
        <v>6</v>
      </c>
      <c r="B679" s="85" t="s">
        <v>7</v>
      </c>
      <c r="C679" s="83">
        <v>59400</v>
      </c>
      <c r="D679" s="83">
        <v>0</v>
      </c>
      <c r="E679" s="83">
        <v>29700</v>
      </c>
      <c r="F679" s="83">
        <v>0</v>
      </c>
      <c r="G679" s="83">
        <v>20356.580000000002</v>
      </c>
      <c r="H679" s="83">
        <v>0</v>
      </c>
    </row>
    <row r="680" spans="1:8" x14ac:dyDescent="0.25">
      <c r="A680" s="77" t="s">
        <v>10</v>
      </c>
      <c r="B680" s="85" t="s">
        <v>11</v>
      </c>
      <c r="C680" s="83">
        <v>834760</v>
      </c>
      <c r="D680" s="83">
        <v>0</v>
      </c>
      <c r="E680" s="83">
        <v>417400</v>
      </c>
      <c r="F680" s="83">
        <v>0</v>
      </c>
      <c r="G680" s="83">
        <v>367669</v>
      </c>
      <c r="H680" s="83">
        <v>0</v>
      </c>
    </row>
    <row r="681" spans="1:8" ht="22.5" x14ac:dyDescent="0.25">
      <c r="A681" s="75" t="s">
        <v>532</v>
      </c>
      <c r="B681" s="86" t="s">
        <v>362</v>
      </c>
      <c r="C681" s="82">
        <v>180750</v>
      </c>
      <c r="D681" s="82">
        <v>0</v>
      </c>
      <c r="E681" s="82">
        <v>90750</v>
      </c>
      <c r="F681" s="82">
        <v>0</v>
      </c>
      <c r="G681" s="82">
        <v>90625</v>
      </c>
      <c r="H681" s="82">
        <v>0</v>
      </c>
    </row>
    <row r="682" spans="1:8" x14ac:dyDescent="0.25">
      <c r="A682" s="77" t="s">
        <v>2</v>
      </c>
      <c r="B682" s="85" t="s">
        <v>3</v>
      </c>
      <c r="C682" s="83">
        <v>180750</v>
      </c>
      <c r="D682" s="83">
        <v>0</v>
      </c>
      <c r="E682" s="83">
        <v>90750</v>
      </c>
      <c r="F682" s="83">
        <v>0</v>
      </c>
      <c r="G682" s="83">
        <v>90625</v>
      </c>
      <c r="H682" s="83">
        <v>0</v>
      </c>
    </row>
    <row r="683" spans="1:8" x14ac:dyDescent="0.25">
      <c r="A683" s="77" t="s">
        <v>14</v>
      </c>
      <c r="B683" s="85" t="s">
        <v>15</v>
      </c>
      <c r="C683" s="83">
        <v>180750</v>
      </c>
      <c r="D683" s="83">
        <v>0</v>
      </c>
      <c r="E683" s="83">
        <v>90750</v>
      </c>
      <c r="F683" s="83">
        <v>0</v>
      </c>
      <c r="G683" s="83">
        <v>90625</v>
      </c>
      <c r="H683" s="83">
        <v>0</v>
      </c>
    </row>
    <row r="684" spans="1:8" ht="22.5" x14ac:dyDescent="0.25">
      <c r="A684" s="75" t="s">
        <v>533</v>
      </c>
      <c r="B684" s="86" t="s">
        <v>315</v>
      </c>
      <c r="C684" s="82">
        <v>2296638</v>
      </c>
      <c r="D684" s="82">
        <v>0</v>
      </c>
      <c r="E684" s="82">
        <v>1092798</v>
      </c>
      <c r="F684" s="82">
        <v>0</v>
      </c>
      <c r="G684" s="82">
        <v>1051144.3</v>
      </c>
      <c r="H684" s="82">
        <v>0</v>
      </c>
    </row>
    <row r="685" spans="1:8" x14ac:dyDescent="0.25">
      <c r="A685" s="99"/>
      <c r="B685" s="100" t="s">
        <v>736</v>
      </c>
      <c r="C685" s="83">
        <v>80</v>
      </c>
      <c r="D685" s="83">
        <v>0</v>
      </c>
      <c r="E685" s="83">
        <v>80</v>
      </c>
      <c r="F685" s="83">
        <v>0</v>
      </c>
      <c r="G685" s="83">
        <v>80</v>
      </c>
      <c r="H685" s="83">
        <v>0</v>
      </c>
    </row>
    <row r="686" spans="1:8" x14ac:dyDescent="0.25">
      <c r="A686" s="77" t="s">
        <v>2</v>
      </c>
      <c r="B686" s="85" t="s">
        <v>3</v>
      </c>
      <c r="C686" s="83">
        <v>2212318</v>
      </c>
      <c r="D686" s="83">
        <v>0</v>
      </c>
      <c r="E686" s="83">
        <v>1069798</v>
      </c>
      <c r="F686" s="83">
        <v>0</v>
      </c>
      <c r="G686" s="83">
        <v>1051144.3</v>
      </c>
      <c r="H686" s="83">
        <v>0</v>
      </c>
    </row>
    <row r="687" spans="1:8" x14ac:dyDescent="0.25">
      <c r="A687" s="77" t="s">
        <v>4</v>
      </c>
      <c r="B687" s="85" t="s">
        <v>5</v>
      </c>
      <c r="C687" s="83">
        <v>1585003</v>
      </c>
      <c r="D687" s="83">
        <v>0</v>
      </c>
      <c r="E687" s="83">
        <v>786619</v>
      </c>
      <c r="F687" s="83">
        <v>0</v>
      </c>
      <c r="G687" s="83">
        <v>780469.43</v>
      </c>
      <c r="H687" s="83">
        <v>0</v>
      </c>
    </row>
    <row r="688" spans="1:8" x14ac:dyDescent="0.25">
      <c r="A688" s="77" t="s">
        <v>6</v>
      </c>
      <c r="B688" s="85" t="s">
        <v>7</v>
      </c>
      <c r="C688" s="83">
        <v>612726</v>
      </c>
      <c r="D688" s="83">
        <v>0</v>
      </c>
      <c r="E688" s="83">
        <v>270190</v>
      </c>
      <c r="F688" s="83">
        <v>0</v>
      </c>
      <c r="G688" s="83">
        <v>258660.52</v>
      </c>
      <c r="H688" s="83">
        <v>0</v>
      </c>
    </row>
    <row r="689" spans="1:8" x14ac:dyDescent="0.25">
      <c r="A689" s="77" t="s">
        <v>14</v>
      </c>
      <c r="B689" s="85" t="s">
        <v>15</v>
      </c>
      <c r="C689" s="83">
        <v>12589</v>
      </c>
      <c r="D689" s="83">
        <v>0</v>
      </c>
      <c r="E689" s="83">
        <v>12589</v>
      </c>
      <c r="F689" s="83">
        <v>0</v>
      </c>
      <c r="G689" s="83">
        <v>11885.79</v>
      </c>
      <c r="H689" s="83">
        <v>0</v>
      </c>
    </row>
    <row r="690" spans="1:8" x14ac:dyDescent="0.25">
      <c r="A690" s="77" t="s">
        <v>16</v>
      </c>
      <c r="B690" s="85" t="s">
        <v>17</v>
      </c>
      <c r="C690" s="83">
        <v>2000</v>
      </c>
      <c r="D690" s="83">
        <v>0</v>
      </c>
      <c r="E690" s="83">
        <v>400</v>
      </c>
      <c r="F690" s="83">
        <v>0</v>
      </c>
      <c r="G690" s="83">
        <v>128.56</v>
      </c>
      <c r="H690" s="83">
        <v>0</v>
      </c>
    </row>
    <row r="691" spans="1:8" x14ac:dyDescent="0.25">
      <c r="A691" s="77" t="s">
        <v>18</v>
      </c>
      <c r="B691" s="85" t="s">
        <v>19</v>
      </c>
      <c r="C691" s="83">
        <v>84320</v>
      </c>
      <c r="D691" s="83">
        <v>0</v>
      </c>
      <c r="E691" s="83">
        <v>23000</v>
      </c>
      <c r="F691" s="83">
        <v>0</v>
      </c>
      <c r="G691" s="83">
        <v>0</v>
      </c>
      <c r="H691" s="83">
        <v>0</v>
      </c>
    </row>
    <row r="692" spans="1:8" ht="22.5" x14ac:dyDescent="0.25">
      <c r="A692" s="75" t="s">
        <v>473</v>
      </c>
      <c r="B692" s="86" t="s">
        <v>314</v>
      </c>
      <c r="C692" s="82">
        <v>1896833</v>
      </c>
      <c r="D692" s="82">
        <v>0</v>
      </c>
      <c r="E692" s="82">
        <v>935983</v>
      </c>
      <c r="F692" s="82">
        <v>0</v>
      </c>
      <c r="G692" s="82">
        <v>918965.69</v>
      </c>
      <c r="H692" s="82">
        <v>0</v>
      </c>
    </row>
    <row r="693" spans="1:8" x14ac:dyDescent="0.25">
      <c r="A693" s="99"/>
      <c r="B693" s="100" t="s">
        <v>736</v>
      </c>
      <c r="C693" s="83">
        <v>80</v>
      </c>
      <c r="D693" s="83">
        <v>0</v>
      </c>
      <c r="E693" s="83">
        <v>80</v>
      </c>
      <c r="F693" s="83">
        <v>0</v>
      </c>
      <c r="G693" s="83">
        <v>80</v>
      </c>
      <c r="H693" s="83">
        <v>0</v>
      </c>
    </row>
    <row r="694" spans="1:8" x14ac:dyDescent="0.25">
      <c r="A694" s="77" t="s">
        <v>2</v>
      </c>
      <c r="B694" s="85" t="s">
        <v>3</v>
      </c>
      <c r="C694" s="83">
        <v>1896833</v>
      </c>
      <c r="D694" s="83">
        <v>0</v>
      </c>
      <c r="E694" s="83">
        <v>935983</v>
      </c>
      <c r="F694" s="83">
        <v>0</v>
      </c>
      <c r="G694" s="83">
        <v>918965.69</v>
      </c>
      <c r="H694" s="83">
        <v>0</v>
      </c>
    </row>
    <row r="695" spans="1:8" x14ac:dyDescent="0.25">
      <c r="A695" s="77" t="s">
        <v>4</v>
      </c>
      <c r="B695" s="85" t="s">
        <v>5</v>
      </c>
      <c r="C695" s="83">
        <v>1585003</v>
      </c>
      <c r="D695" s="83">
        <v>0</v>
      </c>
      <c r="E695" s="83">
        <v>786619</v>
      </c>
      <c r="F695" s="83">
        <v>0</v>
      </c>
      <c r="G695" s="83">
        <v>780469.43</v>
      </c>
      <c r="H695" s="83">
        <v>0</v>
      </c>
    </row>
    <row r="696" spans="1:8" x14ac:dyDescent="0.25">
      <c r="A696" s="77" t="s">
        <v>6</v>
      </c>
      <c r="B696" s="85" t="s">
        <v>7</v>
      </c>
      <c r="C696" s="83">
        <v>301148</v>
      </c>
      <c r="D696" s="83">
        <v>0</v>
      </c>
      <c r="E696" s="83">
        <v>140282</v>
      </c>
      <c r="F696" s="83">
        <v>0</v>
      </c>
      <c r="G696" s="83">
        <v>130387.23</v>
      </c>
      <c r="H696" s="83">
        <v>0</v>
      </c>
    </row>
    <row r="697" spans="1:8" x14ac:dyDescent="0.25">
      <c r="A697" s="77" t="s">
        <v>14</v>
      </c>
      <c r="B697" s="85" t="s">
        <v>15</v>
      </c>
      <c r="C697" s="83">
        <v>8682</v>
      </c>
      <c r="D697" s="83">
        <v>0</v>
      </c>
      <c r="E697" s="83">
        <v>8682</v>
      </c>
      <c r="F697" s="83">
        <v>0</v>
      </c>
      <c r="G697" s="83">
        <v>7980.47</v>
      </c>
      <c r="H697" s="83">
        <v>0</v>
      </c>
    </row>
    <row r="698" spans="1:8" x14ac:dyDescent="0.25">
      <c r="A698" s="77" t="s">
        <v>16</v>
      </c>
      <c r="B698" s="85" t="s">
        <v>17</v>
      </c>
      <c r="C698" s="83">
        <v>2000</v>
      </c>
      <c r="D698" s="83">
        <v>0</v>
      </c>
      <c r="E698" s="83">
        <v>400</v>
      </c>
      <c r="F698" s="83">
        <v>0</v>
      </c>
      <c r="G698" s="83">
        <v>128.56</v>
      </c>
      <c r="H698" s="83">
        <v>0</v>
      </c>
    </row>
    <row r="699" spans="1:8" ht="22.5" x14ac:dyDescent="0.25">
      <c r="A699" s="75" t="s">
        <v>475</v>
      </c>
      <c r="B699" s="86" t="s">
        <v>313</v>
      </c>
      <c r="C699" s="82">
        <v>399805</v>
      </c>
      <c r="D699" s="82">
        <v>0</v>
      </c>
      <c r="E699" s="82">
        <v>156815</v>
      </c>
      <c r="F699" s="82">
        <v>0</v>
      </c>
      <c r="G699" s="82">
        <v>132178.60999999999</v>
      </c>
      <c r="H699" s="82">
        <v>0</v>
      </c>
    </row>
    <row r="700" spans="1:8" x14ac:dyDescent="0.25">
      <c r="A700" s="77" t="s">
        <v>2</v>
      </c>
      <c r="B700" s="85" t="s">
        <v>3</v>
      </c>
      <c r="C700" s="83">
        <v>315485</v>
      </c>
      <c r="D700" s="83">
        <v>0</v>
      </c>
      <c r="E700" s="83">
        <v>133815</v>
      </c>
      <c r="F700" s="83">
        <v>0</v>
      </c>
      <c r="G700" s="83">
        <v>132178.60999999999</v>
      </c>
      <c r="H700" s="83">
        <v>0</v>
      </c>
    </row>
    <row r="701" spans="1:8" x14ac:dyDescent="0.25">
      <c r="A701" s="77" t="s">
        <v>6</v>
      </c>
      <c r="B701" s="85" t="s">
        <v>7</v>
      </c>
      <c r="C701" s="83">
        <v>311578</v>
      </c>
      <c r="D701" s="83">
        <v>0</v>
      </c>
      <c r="E701" s="83">
        <v>129908</v>
      </c>
      <c r="F701" s="83">
        <v>0</v>
      </c>
      <c r="G701" s="83">
        <v>128273.29</v>
      </c>
      <c r="H701" s="83">
        <v>0</v>
      </c>
    </row>
    <row r="702" spans="1:8" x14ac:dyDescent="0.25">
      <c r="A702" s="77" t="s">
        <v>14</v>
      </c>
      <c r="B702" s="85" t="s">
        <v>15</v>
      </c>
      <c r="C702" s="83">
        <v>3907</v>
      </c>
      <c r="D702" s="83">
        <v>0</v>
      </c>
      <c r="E702" s="83">
        <v>3907</v>
      </c>
      <c r="F702" s="83">
        <v>0</v>
      </c>
      <c r="G702" s="83">
        <v>3905.32</v>
      </c>
      <c r="H702" s="83">
        <v>0</v>
      </c>
    </row>
    <row r="703" spans="1:8" x14ac:dyDescent="0.25">
      <c r="A703" s="77" t="s">
        <v>18</v>
      </c>
      <c r="B703" s="85" t="s">
        <v>19</v>
      </c>
      <c r="C703" s="83">
        <v>84320</v>
      </c>
      <c r="D703" s="83">
        <v>0</v>
      </c>
      <c r="E703" s="83">
        <v>23000</v>
      </c>
      <c r="F703" s="83">
        <v>0</v>
      </c>
      <c r="G703" s="83">
        <v>0</v>
      </c>
      <c r="H703" s="83">
        <v>0</v>
      </c>
    </row>
    <row r="704" spans="1:8" ht="22.5" x14ac:dyDescent="0.25">
      <c r="A704" s="75" t="s">
        <v>534</v>
      </c>
      <c r="B704" s="86" t="s">
        <v>535</v>
      </c>
      <c r="C704" s="82">
        <v>2073940</v>
      </c>
      <c r="D704" s="82">
        <v>0</v>
      </c>
      <c r="E704" s="82">
        <v>750089</v>
      </c>
      <c r="F704" s="82">
        <v>0</v>
      </c>
      <c r="G704" s="82">
        <v>513831.63</v>
      </c>
      <c r="H704" s="82">
        <v>0</v>
      </c>
    </row>
    <row r="705" spans="1:8" x14ac:dyDescent="0.25">
      <c r="A705" s="99"/>
      <c r="B705" s="100" t="s">
        <v>736</v>
      </c>
      <c r="C705" s="83">
        <v>25</v>
      </c>
      <c r="D705" s="83">
        <v>0</v>
      </c>
      <c r="E705" s="83">
        <v>25</v>
      </c>
      <c r="F705" s="83">
        <v>0</v>
      </c>
      <c r="G705" s="83">
        <v>25</v>
      </c>
      <c r="H705" s="83">
        <v>0</v>
      </c>
    </row>
    <row r="706" spans="1:8" x14ac:dyDescent="0.25">
      <c r="A706" s="77" t="s">
        <v>2</v>
      </c>
      <c r="B706" s="85" t="s">
        <v>3</v>
      </c>
      <c r="C706" s="83">
        <v>2073940</v>
      </c>
      <c r="D706" s="83">
        <v>0</v>
      </c>
      <c r="E706" s="83">
        <v>750089</v>
      </c>
      <c r="F706" s="83">
        <v>0</v>
      </c>
      <c r="G706" s="83">
        <v>513831.63</v>
      </c>
      <c r="H706" s="83">
        <v>0</v>
      </c>
    </row>
    <row r="707" spans="1:8" x14ac:dyDescent="0.25">
      <c r="A707" s="77" t="s">
        <v>4</v>
      </c>
      <c r="B707" s="85" t="s">
        <v>5</v>
      </c>
      <c r="C707" s="83">
        <v>583440</v>
      </c>
      <c r="D707" s="83">
        <v>0</v>
      </c>
      <c r="E707" s="83">
        <v>291720</v>
      </c>
      <c r="F707" s="83">
        <v>0</v>
      </c>
      <c r="G707" s="83">
        <v>197887.29</v>
      </c>
      <c r="H707" s="83">
        <v>0</v>
      </c>
    </row>
    <row r="708" spans="1:8" x14ac:dyDescent="0.25">
      <c r="A708" s="77" t="s">
        <v>6</v>
      </c>
      <c r="B708" s="85" t="s">
        <v>7</v>
      </c>
      <c r="C708" s="83">
        <v>771700</v>
      </c>
      <c r="D708" s="83">
        <v>0</v>
      </c>
      <c r="E708" s="83">
        <v>301999</v>
      </c>
      <c r="F708" s="83">
        <v>0</v>
      </c>
      <c r="G708" s="83">
        <v>233145.49</v>
      </c>
      <c r="H708" s="83">
        <v>0</v>
      </c>
    </row>
    <row r="709" spans="1:8" x14ac:dyDescent="0.25">
      <c r="A709" s="77" t="s">
        <v>16</v>
      </c>
      <c r="B709" s="85" t="s">
        <v>17</v>
      </c>
      <c r="C709" s="83">
        <v>718800</v>
      </c>
      <c r="D709" s="83">
        <v>0</v>
      </c>
      <c r="E709" s="83">
        <v>156370</v>
      </c>
      <c r="F709" s="83">
        <v>0</v>
      </c>
      <c r="G709" s="83">
        <v>82798.850000000006</v>
      </c>
      <c r="H709" s="83">
        <v>0</v>
      </c>
    </row>
    <row r="710" spans="1:8" ht="22.5" x14ac:dyDescent="0.25">
      <c r="A710" s="75" t="s">
        <v>536</v>
      </c>
      <c r="B710" s="86" t="s">
        <v>474</v>
      </c>
      <c r="C710" s="82">
        <v>951090</v>
      </c>
      <c r="D710" s="82">
        <v>0</v>
      </c>
      <c r="E710" s="82">
        <v>471143</v>
      </c>
      <c r="F710" s="82">
        <v>0</v>
      </c>
      <c r="G710" s="82">
        <v>352803.04</v>
      </c>
      <c r="H710" s="82">
        <v>0</v>
      </c>
    </row>
    <row r="711" spans="1:8" x14ac:dyDescent="0.25">
      <c r="A711" s="99"/>
      <c r="B711" s="100" t="s">
        <v>736</v>
      </c>
      <c r="C711" s="83">
        <v>25</v>
      </c>
      <c r="D711" s="83">
        <v>0</v>
      </c>
      <c r="E711" s="83">
        <v>25</v>
      </c>
      <c r="F711" s="83">
        <v>0</v>
      </c>
      <c r="G711" s="83">
        <v>25</v>
      </c>
      <c r="H711" s="83">
        <v>0</v>
      </c>
    </row>
    <row r="712" spans="1:8" x14ac:dyDescent="0.25">
      <c r="A712" s="77" t="s">
        <v>2</v>
      </c>
      <c r="B712" s="85" t="s">
        <v>3</v>
      </c>
      <c r="C712" s="83">
        <v>951090</v>
      </c>
      <c r="D712" s="83">
        <v>0</v>
      </c>
      <c r="E712" s="83">
        <v>471143</v>
      </c>
      <c r="F712" s="83">
        <v>0</v>
      </c>
      <c r="G712" s="83">
        <v>352803.04</v>
      </c>
      <c r="H712" s="83">
        <v>0</v>
      </c>
    </row>
    <row r="713" spans="1:8" x14ac:dyDescent="0.25">
      <c r="A713" s="77" t="s">
        <v>4</v>
      </c>
      <c r="B713" s="85" t="s">
        <v>5</v>
      </c>
      <c r="C713" s="83">
        <v>583440</v>
      </c>
      <c r="D713" s="83">
        <v>0</v>
      </c>
      <c r="E713" s="83">
        <v>291720</v>
      </c>
      <c r="F713" s="83">
        <v>0</v>
      </c>
      <c r="G713" s="83">
        <v>197887.29</v>
      </c>
      <c r="H713" s="83">
        <v>0</v>
      </c>
    </row>
    <row r="714" spans="1:8" x14ac:dyDescent="0.25">
      <c r="A714" s="77" t="s">
        <v>6</v>
      </c>
      <c r="B714" s="85" t="s">
        <v>7</v>
      </c>
      <c r="C714" s="83">
        <v>363650</v>
      </c>
      <c r="D714" s="83">
        <v>0</v>
      </c>
      <c r="E714" s="83">
        <v>177423</v>
      </c>
      <c r="F714" s="83">
        <v>0</v>
      </c>
      <c r="G714" s="83">
        <v>153959.04000000001</v>
      </c>
      <c r="H714" s="83">
        <v>0</v>
      </c>
    </row>
    <row r="715" spans="1:8" x14ac:dyDescent="0.25">
      <c r="A715" s="77" t="s">
        <v>16</v>
      </c>
      <c r="B715" s="85" t="s">
        <v>17</v>
      </c>
      <c r="C715" s="83">
        <v>4000</v>
      </c>
      <c r="D715" s="83">
        <v>0</v>
      </c>
      <c r="E715" s="83">
        <v>2000</v>
      </c>
      <c r="F715" s="83">
        <v>0</v>
      </c>
      <c r="G715" s="83">
        <v>956.71</v>
      </c>
      <c r="H715" s="83">
        <v>0</v>
      </c>
    </row>
    <row r="716" spans="1:8" ht="33.75" x14ac:dyDescent="0.25">
      <c r="A716" s="75" t="s">
        <v>537</v>
      </c>
      <c r="B716" s="86" t="s">
        <v>476</v>
      </c>
      <c r="C716" s="82">
        <v>440620</v>
      </c>
      <c r="D716" s="82">
        <v>0</v>
      </c>
      <c r="E716" s="82">
        <v>76160</v>
      </c>
      <c r="F716" s="82">
        <v>0</v>
      </c>
      <c r="G716" s="82">
        <v>33450.449999999997</v>
      </c>
      <c r="H716" s="82">
        <v>0</v>
      </c>
    </row>
    <row r="717" spans="1:8" x14ac:dyDescent="0.25">
      <c r="A717" s="77" t="s">
        <v>2</v>
      </c>
      <c r="B717" s="85" t="s">
        <v>3</v>
      </c>
      <c r="C717" s="83">
        <v>440620</v>
      </c>
      <c r="D717" s="83">
        <v>0</v>
      </c>
      <c r="E717" s="83">
        <v>76160</v>
      </c>
      <c r="F717" s="83">
        <v>0</v>
      </c>
      <c r="G717" s="83">
        <v>33450.449999999997</v>
      </c>
      <c r="H717" s="83">
        <v>0</v>
      </c>
    </row>
    <row r="718" spans="1:8" x14ac:dyDescent="0.25">
      <c r="A718" s="77" t="s">
        <v>6</v>
      </c>
      <c r="B718" s="85" t="s">
        <v>7</v>
      </c>
      <c r="C718" s="83">
        <v>62820</v>
      </c>
      <c r="D718" s="83">
        <v>0</v>
      </c>
      <c r="E718" s="83">
        <v>51160</v>
      </c>
      <c r="F718" s="83">
        <v>0</v>
      </c>
      <c r="G718" s="83">
        <v>10170.450000000001</v>
      </c>
      <c r="H718" s="83">
        <v>0</v>
      </c>
    </row>
    <row r="719" spans="1:8" x14ac:dyDescent="0.25">
      <c r="A719" s="77" t="s">
        <v>16</v>
      </c>
      <c r="B719" s="85" t="s">
        <v>17</v>
      </c>
      <c r="C719" s="83">
        <v>377800</v>
      </c>
      <c r="D719" s="83">
        <v>0</v>
      </c>
      <c r="E719" s="83">
        <v>25000</v>
      </c>
      <c r="F719" s="83">
        <v>0</v>
      </c>
      <c r="G719" s="83">
        <v>23280</v>
      </c>
      <c r="H719" s="83">
        <v>0</v>
      </c>
    </row>
    <row r="720" spans="1:8" x14ac:dyDescent="0.25">
      <c r="A720" s="75" t="s">
        <v>538</v>
      </c>
      <c r="B720" s="86" t="s">
        <v>477</v>
      </c>
      <c r="C720" s="82">
        <v>211100</v>
      </c>
      <c r="D720" s="82">
        <v>0</v>
      </c>
      <c r="E720" s="82">
        <v>68900</v>
      </c>
      <c r="F720" s="82">
        <v>0</v>
      </c>
      <c r="G720" s="82">
        <v>26740.45</v>
      </c>
      <c r="H720" s="82">
        <v>0</v>
      </c>
    </row>
    <row r="721" spans="1:8" x14ac:dyDescent="0.25">
      <c r="A721" s="77" t="s">
        <v>2</v>
      </c>
      <c r="B721" s="85" t="s">
        <v>3</v>
      </c>
      <c r="C721" s="83">
        <v>211100</v>
      </c>
      <c r="D721" s="83">
        <v>0</v>
      </c>
      <c r="E721" s="83">
        <v>68900</v>
      </c>
      <c r="F721" s="83">
        <v>0</v>
      </c>
      <c r="G721" s="83">
        <v>26740.45</v>
      </c>
      <c r="H721" s="83">
        <v>0</v>
      </c>
    </row>
    <row r="722" spans="1:8" x14ac:dyDescent="0.25">
      <c r="A722" s="77" t="s">
        <v>6</v>
      </c>
      <c r="B722" s="85" t="s">
        <v>7</v>
      </c>
      <c r="C722" s="83">
        <v>48300</v>
      </c>
      <c r="D722" s="83">
        <v>0</v>
      </c>
      <c r="E722" s="83">
        <v>43900</v>
      </c>
      <c r="F722" s="83">
        <v>0</v>
      </c>
      <c r="G722" s="83">
        <v>3460.45</v>
      </c>
      <c r="H722" s="83">
        <v>0</v>
      </c>
    </row>
    <row r="723" spans="1:8" x14ac:dyDescent="0.25">
      <c r="A723" s="77" t="s">
        <v>16</v>
      </c>
      <c r="B723" s="85" t="s">
        <v>17</v>
      </c>
      <c r="C723" s="83">
        <v>162800</v>
      </c>
      <c r="D723" s="83">
        <v>0</v>
      </c>
      <c r="E723" s="83">
        <v>25000</v>
      </c>
      <c r="F723" s="83">
        <v>0</v>
      </c>
      <c r="G723" s="83">
        <v>23280</v>
      </c>
      <c r="H723" s="83">
        <v>0</v>
      </c>
    </row>
    <row r="724" spans="1:8" x14ac:dyDescent="0.25">
      <c r="A724" s="75" t="s">
        <v>539</v>
      </c>
      <c r="B724" s="86" t="s">
        <v>478</v>
      </c>
      <c r="C724" s="82">
        <v>229520</v>
      </c>
      <c r="D724" s="82">
        <v>0</v>
      </c>
      <c r="E724" s="82">
        <v>7260</v>
      </c>
      <c r="F724" s="82">
        <v>0</v>
      </c>
      <c r="G724" s="82">
        <v>6710</v>
      </c>
      <c r="H724" s="82">
        <v>0</v>
      </c>
    </row>
    <row r="725" spans="1:8" x14ac:dyDescent="0.25">
      <c r="A725" s="77" t="s">
        <v>2</v>
      </c>
      <c r="B725" s="85" t="s">
        <v>3</v>
      </c>
      <c r="C725" s="83">
        <v>229520</v>
      </c>
      <c r="D725" s="83">
        <v>0</v>
      </c>
      <c r="E725" s="83">
        <v>7260</v>
      </c>
      <c r="F725" s="83">
        <v>0</v>
      </c>
      <c r="G725" s="83">
        <v>6710</v>
      </c>
      <c r="H725" s="83">
        <v>0</v>
      </c>
    </row>
    <row r="726" spans="1:8" x14ac:dyDescent="0.25">
      <c r="A726" s="77" t="s">
        <v>6</v>
      </c>
      <c r="B726" s="85" t="s">
        <v>7</v>
      </c>
      <c r="C726" s="83">
        <v>14520</v>
      </c>
      <c r="D726" s="83">
        <v>0</v>
      </c>
      <c r="E726" s="83">
        <v>7260</v>
      </c>
      <c r="F726" s="83">
        <v>0</v>
      </c>
      <c r="G726" s="83">
        <v>6710</v>
      </c>
      <c r="H726" s="83">
        <v>0</v>
      </c>
    </row>
    <row r="727" spans="1:8" x14ac:dyDescent="0.25">
      <c r="A727" s="77" t="s">
        <v>16</v>
      </c>
      <c r="B727" s="85" t="s">
        <v>17</v>
      </c>
      <c r="C727" s="83">
        <v>215000</v>
      </c>
      <c r="D727" s="83">
        <v>0</v>
      </c>
      <c r="E727" s="83">
        <v>0</v>
      </c>
      <c r="F727" s="83">
        <v>0</v>
      </c>
      <c r="G727" s="83">
        <v>0</v>
      </c>
      <c r="H727" s="83">
        <v>0</v>
      </c>
    </row>
    <row r="728" spans="1:8" ht="33.75" x14ac:dyDescent="0.25">
      <c r="A728" s="75" t="s">
        <v>540</v>
      </c>
      <c r="B728" s="86" t="s">
        <v>479</v>
      </c>
      <c r="C728" s="82">
        <v>251630</v>
      </c>
      <c r="D728" s="82">
        <v>0</v>
      </c>
      <c r="E728" s="82">
        <v>46815</v>
      </c>
      <c r="F728" s="82">
        <v>0</v>
      </c>
      <c r="G728" s="82">
        <v>32384.1</v>
      </c>
      <c r="H728" s="82">
        <v>0</v>
      </c>
    </row>
    <row r="729" spans="1:8" x14ac:dyDescent="0.25">
      <c r="A729" s="77" t="s">
        <v>2</v>
      </c>
      <c r="B729" s="85" t="s">
        <v>3</v>
      </c>
      <c r="C729" s="83">
        <v>251630</v>
      </c>
      <c r="D729" s="83">
        <v>0</v>
      </c>
      <c r="E729" s="83">
        <v>46815</v>
      </c>
      <c r="F729" s="83">
        <v>0</v>
      </c>
      <c r="G729" s="83">
        <v>32384.1</v>
      </c>
      <c r="H729" s="83">
        <v>0</v>
      </c>
    </row>
    <row r="730" spans="1:8" x14ac:dyDescent="0.25">
      <c r="A730" s="77" t="s">
        <v>6</v>
      </c>
      <c r="B730" s="85" t="s">
        <v>7</v>
      </c>
      <c r="C730" s="83">
        <v>185630</v>
      </c>
      <c r="D730" s="83">
        <v>0</v>
      </c>
      <c r="E730" s="83">
        <v>16115</v>
      </c>
      <c r="F730" s="83">
        <v>0</v>
      </c>
      <c r="G730" s="83">
        <v>11715</v>
      </c>
      <c r="H730" s="83">
        <v>0</v>
      </c>
    </row>
    <row r="731" spans="1:8" x14ac:dyDescent="0.25">
      <c r="A731" s="77" t="s">
        <v>16</v>
      </c>
      <c r="B731" s="85" t="s">
        <v>17</v>
      </c>
      <c r="C731" s="83">
        <v>66000</v>
      </c>
      <c r="D731" s="83">
        <v>0</v>
      </c>
      <c r="E731" s="83">
        <v>30700</v>
      </c>
      <c r="F731" s="83">
        <v>0</v>
      </c>
      <c r="G731" s="83">
        <v>20669.099999999999</v>
      </c>
      <c r="H731" s="83">
        <v>0</v>
      </c>
    </row>
    <row r="732" spans="1:8" x14ac:dyDescent="0.25">
      <c r="A732" s="75" t="s">
        <v>541</v>
      </c>
      <c r="B732" s="86" t="s">
        <v>480</v>
      </c>
      <c r="C732" s="82">
        <v>202430</v>
      </c>
      <c r="D732" s="82">
        <v>0</v>
      </c>
      <c r="E732" s="82">
        <v>28215</v>
      </c>
      <c r="F732" s="82">
        <v>0</v>
      </c>
      <c r="G732" s="82">
        <v>26884.1</v>
      </c>
      <c r="H732" s="82">
        <v>0</v>
      </c>
    </row>
    <row r="733" spans="1:8" x14ac:dyDescent="0.25">
      <c r="A733" s="77" t="s">
        <v>2</v>
      </c>
      <c r="B733" s="85" t="s">
        <v>3</v>
      </c>
      <c r="C733" s="83">
        <v>202430</v>
      </c>
      <c r="D733" s="83">
        <v>0</v>
      </c>
      <c r="E733" s="83">
        <v>28215</v>
      </c>
      <c r="F733" s="83">
        <v>0</v>
      </c>
      <c r="G733" s="83">
        <v>26884.1</v>
      </c>
      <c r="H733" s="83">
        <v>0</v>
      </c>
    </row>
    <row r="734" spans="1:8" x14ac:dyDescent="0.25">
      <c r="A734" s="77" t="s">
        <v>6</v>
      </c>
      <c r="B734" s="85" t="s">
        <v>7</v>
      </c>
      <c r="C734" s="83">
        <v>162430</v>
      </c>
      <c r="D734" s="83">
        <v>0</v>
      </c>
      <c r="E734" s="83">
        <v>6215</v>
      </c>
      <c r="F734" s="83">
        <v>0</v>
      </c>
      <c r="G734" s="83">
        <v>6215</v>
      </c>
      <c r="H734" s="83">
        <v>0</v>
      </c>
    </row>
    <row r="735" spans="1:8" x14ac:dyDescent="0.25">
      <c r="A735" s="77" t="s">
        <v>16</v>
      </c>
      <c r="B735" s="85" t="s">
        <v>17</v>
      </c>
      <c r="C735" s="83">
        <v>40000</v>
      </c>
      <c r="D735" s="83">
        <v>0</v>
      </c>
      <c r="E735" s="83">
        <v>22000</v>
      </c>
      <c r="F735" s="83">
        <v>0</v>
      </c>
      <c r="G735" s="83">
        <v>20669.099999999999</v>
      </c>
      <c r="H735" s="83">
        <v>0</v>
      </c>
    </row>
    <row r="736" spans="1:8" x14ac:dyDescent="0.25">
      <c r="A736" s="75" t="s">
        <v>542</v>
      </c>
      <c r="B736" s="86" t="s">
        <v>481</v>
      </c>
      <c r="C736" s="82">
        <v>49200</v>
      </c>
      <c r="D736" s="82">
        <v>0</v>
      </c>
      <c r="E736" s="82">
        <v>18600</v>
      </c>
      <c r="F736" s="82">
        <v>0</v>
      </c>
      <c r="G736" s="82">
        <v>5500</v>
      </c>
      <c r="H736" s="82">
        <v>0</v>
      </c>
    </row>
    <row r="737" spans="1:8" x14ac:dyDescent="0.25">
      <c r="A737" s="77" t="s">
        <v>2</v>
      </c>
      <c r="B737" s="85" t="s">
        <v>3</v>
      </c>
      <c r="C737" s="83">
        <v>49200</v>
      </c>
      <c r="D737" s="83">
        <v>0</v>
      </c>
      <c r="E737" s="83">
        <v>18600</v>
      </c>
      <c r="F737" s="83">
        <v>0</v>
      </c>
      <c r="G737" s="83">
        <v>5500</v>
      </c>
      <c r="H737" s="83">
        <v>0</v>
      </c>
    </row>
    <row r="738" spans="1:8" x14ac:dyDescent="0.25">
      <c r="A738" s="77" t="s">
        <v>6</v>
      </c>
      <c r="B738" s="85" t="s">
        <v>7</v>
      </c>
      <c r="C738" s="83">
        <v>23200</v>
      </c>
      <c r="D738" s="83">
        <v>0</v>
      </c>
      <c r="E738" s="83">
        <v>9900</v>
      </c>
      <c r="F738" s="83">
        <v>0</v>
      </c>
      <c r="G738" s="83">
        <v>5500</v>
      </c>
      <c r="H738" s="83">
        <v>0</v>
      </c>
    </row>
    <row r="739" spans="1:8" x14ac:dyDescent="0.25">
      <c r="A739" s="77" t="s">
        <v>16</v>
      </c>
      <c r="B739" s="85" t="s">
        <v>17</v>
      </c>
      <c r="C739" s="83">
        <v>26000</v>
      </c>
      <c r="D739" s="83">
        <v>0</v>
      </c>
      <c r="E739" s="83">
        <v>8700</v>
      </c>
      <c r="F739" s="83">
        <v>0</v>
      </c>
      <c r="G739" s="83">
        <v>0</v>
      </c>
      <c r="H739" s="83">
        <v>0</v>
      </c>
    </row>
    <row r="740" spans="1:8" ht="33.75" x14ac:dyDescent="0.25">
      <c r="A740" s="75" t="s">
        <v>543</v>
      </c>
      <c r="B740" s="86" t="s">
        <v>482</v>
      </c>
      <c r="C740" s="82">
        <v>150900</v>
      </c>
      <c r="D740" s="82">
        <v>0</v>
      </c>
      <c r="E740" s="82">
        <v>69100</v>
      </c>
      <c r="F740" s="82">
        <v>0</v>
      </c>
      <c r="G740" s="82">
        <v>24001.38</v>
      </c>
      <c r="H740" s="82">
        <v>0</v>
      </c>
    </row>
    <row r="741" spans="1:8" x14ac:dyDescent="0.25">
      <c r="A741" s="77" t="s">
        <v>2</v>
      </c>
      <c r="B741" s="85" t="s">
        <v>3</v>
      </c>
      <c r="C741" s="83">
        <v>150900</v>
      </c>
      <c r="D741" s="83">
        <v>0</v>
      </c>
      <c r="E741" s="83">
        <v>69100</v>
      </c>
      <c r="F741" s="83">
        <v>0</v>
      </c>
      <c r="G741" s="83">
        <v>24001.38</v>
      </c>
      <c r="H741" s="83">
        <v>0</v>
      </c>
    </row>
    <row r="742" spans="1:8" x14ac:dyDescent="0.25">
      <c r="A742" s="77" t="s">
        <v>6</v>
      </c>
      <c r="B742" s="85" t="s">
        <v>7</v>
      </c>
      <c r="C742" s="83">
        <v>20900</v>
      </c>
      <c r="D742" s="83">
        <v>0</v>
      </c>
      <c r="E742" s="83">
        <v>10450</v>
      </c>
      <c r="F742" s="83">
        <v>0</v>
      </c>
      <c r="G742" s="83">
        <v>10450</v>
      </c>
      <c r="H742" s="83">
        <v>0</v>
      </c>
    </row>
    <row r="743" spans="1:8" x14ac:dyDescent="0.25">
      <c r="A743" s="77" t="s">
        <v>16</v>
      </c>
      <c r="B743" s="85" t="s">
        <v>17</v>
      </c>
      <c r="C743" s="83">
        <v>130000</v>
      </c>
      <c r="D743" s="83">
        <v>0</v>
      </c>
      <c r="E743" s="83">
        <v>58650</v>
      </c>
      <c r="F743" s="83">
        <v>0</v>
      </c>
      <c r="G743" s="83">
        <v>13551.38</v>
      </c>
      <c r="H743" s="83">
        <v>0</v>
      </c>
    </row>
    <row r="744" spans="1:8" x14ac:dyDescent="0.25">
      <c r="A744" s="75" t="s">
        <v>544</v>
      </c>
      <c r="B744" s="86" t="s">
        <v>483</v>
      </c>
      <c r="C744" s="82">
        <v>68200</v>
      </c>
      <c r="D744" s="82">
        <v>0</v>
      </c>
      <c r="E744" s="82">
        <v>20250</v>
      </c>
      <c r="F744" s="82">
        <v>0</v>
      </c>
      <c r="G744" s="82">
        <v>20151.38</v>
      </c>
      <c r="H744" s="82">
        <v>0</v>
      </c>
    </row>
    <row r="745" spans="1:8" x14ac:dyDescent="0.25">
      <c r="A745" s="77" t="s">
        <v>2</v>
      </c>
      <c r="B745" s="85" t="s">
        <v>3</v>
      </c>
      <c r="C745" s="83">
        <v>68200</v>
      </c>
      <c r="D745" s="83">
        <v>0</v>
      </c>
      <c r="E745" s="83">
        <v>20250</v>
      </c>
      <c r="F745" s="83">
        <v>0</v>
      </c>
      <c r="G745" s="83">
        <v>20151.38</v>
      </c>
      <c r="H745" s="83">
        <v>0</v>
      </c>
    </row>
    <row r="746" spans="1:8" x14ac:dyDescent="0.25">
      <c r="A746" s="77" t="s">
        <v>6</v>
      </c>
      <c r="B746" s="85" t="s">
        <v>7</v>
      </c>
      <c r="C746" s="83">
        <v>13200</v>
      </c>
      <c r="D746" s="83">
        <v>0</v>
      </c>
      <c r="E746" s="83">
        <v>6600</v>
      </c>
      <c r="F746" s="83">
        <v>0</v>
      </c>
      <c r="G746" s="83">
        <v>6600</v>
      </c>
      <c r="H746" s="83">
        <v>0</v>
      </c>
    </row>
    <row r="747" spans="1:8" x14ac:dyDescent="0.25">
      <c r="A747" s="77" t="s">
        <v>16</v>
      </c>
      <c r="B747" s="85" t="s">
        <v>17</v>
      </c>
      <c r="C747" s="83">
        <v>55000</v>
      </c>
      <c r="D747" s="83">
        <v>0</v>
      </c>
      <c r="E747" s="83">
        <v>13650</v>
      </c>
      <c r="F747" s="83">
        <v>0</v>
      </c>
      <c r="G747" s="83">
        <v>13551.38</v>
      </c>
      <c r="H747" s="83">
        <v>0</v>
      </c>
    </row>
    <row r="748" spans="1:8" ht="22.5" x14ac:dyDescent="0.25">
      <c r="A748" s="75" t="s">
        <v>545</v>
      </c>
      <c r="B748" s="86" t="s">
        <v>484</v>
      </c>
      <c r="C748" s="82">
        <v>82700</v>
      </c>
      <c r="D748" s="82">
        <v>0</v>
      </c>
      <c r="E748" s="82">
        <v>48850</v>
      </c>
      <c r="F748" s="82">
        <v>0</v>
      </c>
      <c r="G748" s="82">
        <v>3850</v>
      </c>
      <c r="H748" s="82">
        <v>0</v>
      </c>
    </row>
    <row r="749" spans="1:8" x14ac:dyDescent="0.25">
      <c r="A749" s="77" t="s">
        <v>2</v>
      </c>
      <c r="B749" s="85" t="s">
        <v>3</v>
      </c>
      <c r="C749" s="83">
        <v>82700</v>
      </c>
      <c r="D749" s="83">
        <v>0</v>
      </c>
      <c r="E749" s="83">
        <v>48850</v>
      </c>
      <c r="F749" s="83">
        <v>0</v>
      </c>
      <c r="G749" s="83">
        <v>3850</v>
      </c>
      <c r="H749" s="83">
        <v>0</v>
      </c>
    </row>
    <row r="750" spans="1:8" x14ac:dyDescent="0.25">
      <c r="A750" s="77" t="s">
        <v>6</v>
      </c>
      <c r="B750" s="85" t="s">
        <v>7</v>
      </c>
      <c r="C750" s="83">
        <v>7700</v>
      </c>
      <c r="D750" s="83">
        <v>0</v>
      </c>
      <c r="E750" s="83">
        <v>3850</v>
      </c>
      <c r="F750" s="83">
        <v>0</v>
      </c>
      <c r="G750" s="83">
        <v>3850</v>
      </c>
      <c r="H750" s="83">
        <v>0</v>
      </c>
    </row>
    <row r="751" spans="1:8" x14ac:dyDescent="0.25">
      <c r="A751" s="77" t="s">
        <v>16</v>
      </c>
      <c r="B751" s="85" t="s">
        <v>17</v>
      </c>
      <c r="C751" s="83">
        <v>75000</v>
      </c>
      <c r="D751" s="83">
        <v>0</v>
      </c>
      <c r="E751" s="83">
        <v>45000</v>
      </c>
      <c r="F751" s="83">
        <v>0</v>
      </c>
      <c r="G751" s="83">
        <v>0</v>
      </c>
      <c r="H751" s="83">
        <v>0</v>
      </c>
    </row>
    <row r="752" spans="1:8" ht="22.5" x14ac:dyDescent="0.25">
      <c r="A752" s="75" t="s">
        <v>546</v>
      </c>
      <c r="B752" s="86" t="s">
        <v>485</v>
      </c>
      <c r="C752" s="82">
        <v>279700</v>
      </c>
      <c r="D752" s="82">
        <v>0</v>
      </c>
      <c r="E752" s="82">
        <v>86871</v>
      </c>
      <c r="F752" s="82">
        <v>0</v>
      </c>
      <c r="G752" s="82">
        <v>71192.66</v>
      </c>
      <c r="H752" s="82">
        <v>0</v>
      </c>
    </row>
    <row r="753" spans="1:8" x14ac:dyDescent="0.25">
      <c r="A753" s="77" t="s">
        <v>2</v>
      </c>
      <c r="B753" s="85" t="s">
        <v>3</v>
      </c>
      <c r="C753" s="83">
        <v>279700</v>
      </c>
      <c r="D753" s="83">
        <v>0</v>
      </c>
      <c r="E753" s="83">
        <v>86871</v>
      </c>
      <c r="F753" s="83">
        <v>0</v>
      </c>
      <c r="G753" s="83">
        <v>71192.66</v>
      </c>
      <c r="H753" s="83">
        <v>0</v>
      </c>
    </row>
    <row r="754" spans="1:8" x14ac:dyDescent="0.25">
      <c r="A754" s="77" t="s">
        <v>6</v>
      </c>
      <c r="B754" s="85" t="s">
        <v>7</v>
      </c>
      <c r="C754" s="83">
        <v>138700</v>
      </c>
      <c r="D754" s="83">
        <v>0</v>
      </c>
      <c r="E754" s="83">
        <v>46851</v>
      </c>
      <c r="F754" s="83">
        <v>0</v>
      </c>
      <c r="G754" s="83">
        <v>46851</v>
      </c>
      <c r="H754" s="83">
        <v>0</v>
      </c>
    </row>
    <row r="755" spans="1:8" x14ac:dyDescent="0.25">
      <c r="A755" s="77" t="s">
        <v>16</v>
      </c>
      <c r="B755" s="85" t="s">
        <v>17</v>
      </c>
      <c r="C755" s="83">
        <v>141000</v>
      </c>
      <c r="D755" s="83">
        <v>0</v>
      </c>
      <c r="E755" s="83">
        <v>40020</v>
      </c>
      <c r="F755" s="83">
        <v>0</v>
      </c>
      <c r="G755" s="83">
        <v>24341.66</v>
      </c>
      <c r="H755" s="83">
        <v>0</v>
      </c>
    </row>
    <row r="756" spans="1:8" x14ac:dyDescent="0.25">
      <c r="A756" s="75" t="s">
        <v>547</v>
      </c>
      <c r="B756" s="86" t="s">
        <v>486</v>
      </c>
      <c r="C756" s="82">
        <v>150240</v>
      </c>
      <c r="D756" s="82">
        <v>0</v>
      </c>
      <c r="E756" s="82">
        <v>44640</v>
      </c>
      <c r="F756" s="82">
        <v>0</v>
      </c>
      <c r="G756" s="82">
        <v>28961.66</v>
      </c>
      <c r="H756" s="82">
        <v>0</v>
      </c>
    </row>
    <row r="757" spans="1:8" x14ac:dyDescent="0.25">
      <c r="A757" s="77" t="s">
        <v>2</v>
      </c>
      <c r="B757" s="85" t="s">
        <v>3</v>
      </c>
      <c r="C757" s="83">
        <v>150240</v>
      </c>
      <c r="D757" s="83">
        <v>0</v>
      </c>
      <c r="E757" s="83">
        <v>44640</v>
      </c>
      <c r="F757" s="83">
        <v>0</v>
      </c>
      <c r="G757" s="83">
        <v>28961.66</v>
      </c>
      <c r="H757" s="83">
        <v>0</v>
      </c>
    </row>
    <row r="758" spans="1:8" x14ac:dyDescent="0.25">
      <c r="A758" s="77" t="s">
        <v>6</v>
      </c>
      <c r="B758" s="85" t="s">
        <v>7</v>
      </c>
      <c r="C758" s="83">
        <v>9240</v>
      </c>
      <c r="D758" s="83">
        <v>0</v>
      </c>
      <c r="E758" s="83">
        <v>4620</v>
      </c>
      <c r="F758" s="83">
        <v>0</v>
      </c>
      <c r="G758" s="83">
        <v>4620</v>
      </c>
      <c r="H758" s="83">
        <v>0</v>
      </c>
    </row>
    <row r="759" spans="1:8" x14ac:dyDescent="0.25">
      <c r="A759" s="77" t="s">
        <v>16</v>
      </c>
      <c r="B759" s="85" t="s">
        <v>17</v>
      </c>
      <c r="C759" s="83">
        <v>141000</v>
      </c>
      <c r="D759" s="83">
        <v>0</v>
      </c>
      <c r="E759" s="83">
        <v>40020</v>
      </c>
      <c r="F759" s="83">
        <v>0</v>
      </c>
      <c r="G759" s="83">
        <v>24341.66</v>
      </c>
      <c r="H759" s="83">
        <v>0</v>
      </c>
    </row>
    <row r="760" spans="1:8" x14ac:dyDescent="0.25">
      <c r="A760" s="75" t="s">
        <v>548</v>
      </c>
      <c r="B760" s="86" t="s">
        <v>487</v>
      </c>
      <c r="C760" s="82">
        <v>129460</v>
      </c>
      <c r="D760" s="82">
        <v>0</v>
      </c>
      <c r="E760" s="82">
        <v>42231</v>
      </c>
      <c r="F760" s="82">
        <v>0</v>
      </c>
      <c r="G760" s="82">
        <v>42231</v>
      </c>
      <c r="H760" s="82">
        <v>0</v>
      </c>
    </row>
    <row r="761" spans="1:8" x14ac:dyDescent="0.25">
      <c r="A761" s="77" t="s">
        <v>2</v>
      </c>
      <c r="B761" s="85" t="s">
        <v>3</v>
      </c>
      <c r="C761" s="83">
        <v>129460</v>
      </c>
      <c r="D761" s="83">
        <v>0</v>
      </c>
      <c r="E761" s="83">
        <v>42231</v>
      </c>
      <c r="F761" s="83">
        <v>0</v>
      </c>
      <c r="G761" s="83">
        <v>42231</v>
      </c>
      <c r="H761" s="83">
        <v>0</v>
      </c>
    </row>
    <row r="762" spans="1:8" x14ac:dyDescent="0.25">
      <c r="A762" s="77" t="s">
        <v>6</v>
      </c>
      <c r="B762" s="85" t="s">
        <v>7</v>
      </c>
      <c r="C762" s="83">
        <v>129460</v>
      </c>
      <c r="D762" s="83">
        <v>0</v>
      </c>
      <c r="E762" s="83">
        <v>42231</v>
      </c>
      <c r="F762" s="83">
        <v>0</v>
      </c>
      <c r="G762" s="83">
        <v>42231</v>
      </c>
      <c r="H762" s="83">
        <v>0</v>
      </c>
    </row>
    <row r="763" spans="1:8" ht="33.75" x14ac:dyDescent="0.25">
      <c r="A763" s="75" t="s">
        <v>224</v>
      </c>
      <c r="B763" s="86" t="s">
        <v>223</v>
      </c>
      <c r="C763" s="82">
        <v>31076198</v>
      </c>
      <c r="D763" s="82">
        <v>0</v>
      </c>
      <c r="E763" s="82">
        <v>17347697</v>
      </c>
      <c r="F763" s="82">
        <v>0</v>
      </c>
      <c r="G763" s="82">
        <v>15952695.42</v>
      </c>
      <c r="H763" s="82">
        <v>0</v>
      </c>
    </row>
    <row r="764" spans="1:8" x14ac:dyDescent="0.25">
      <c r="A764" s="99"/>
      <c r="B764" s="100" t="s">
        <v>736</v>
      </c>
      <c r="C764" s="83">
        <v>133</v>
      </c>
      <c r="D764" s="83">
        <v>0</v>
      </c>
      <c r="E764" s="83">
        <v>133</v>
      </c>
      <c r="F764" s="83">
        <v>0</v>
      </c>
      <c r="G764" s="83">
        <v>133</v>
      </c>
      <c r="H764" s="83">
        <v>0</v>
      </c>
    </row>
    <row r="765" spans="1:8" x14ac:dyDescent="0.25">
      <c r="A765" s="77" t="s">
        <v>2</v>
      </c>
      <c r="B765" s="85" t="s">
        <v>3</v>
      </c>
      <c r="C765" s="83">
        <v>30985898</v>
      </c>
      <c r="D765" s="83">
        <v>0</v>
      </c>
      <c r="E765" s="83">
        <v>17257397</v>
      </c>
      <c r="F765" s="83">
        <v>0</v>
      </c>
      <c r="G765" s="83">
        <v>15949104.42</v>
      </c>
      <c r="H765" s="83">
        <v>0</v>
      </c>
    </row>
    <row r="766" spans="1:8" x14ac:dyDescent="0.25">
      <c r="A766" s="77" t="s">
        <v>4</v>
      </c>
      <c r="B766" s="85" t="s">
        <v>5</v>
      </c>
      <c r="C766" s="83">
        <v>2905103</v>
      </c>
      <c r="D766" s="83">
        <v>0</v>
      </c>
      <c r="E766" s="83">
        <v>1432988</v>
      </c>
      <c r="F766" s="83">
        <v>0</v>
      </c>
      <c r="G766" s="83">
        <v>1386437.33</v>
      </c>
      <c r="H766" s="83">
        <v>0</v>
      </c>
    </row>
    <row r="767" spans="1:8" x14ac:dyDescent="0.25">
      <c r="A767" s="77" t="s">
        <v>6</v>
      </c>
      <c r="B767" s="85" t="s">
        <v>7</v>
      </c>
      <c r="C767" s="83">
        <v>1613605</v>
      </c>
      <c r="D767" s="83">
        <v>0</v>
      </c>
      <c r="E767" s="83">
        <v>1068370</v>
      </c>
      <c r="F767" s="83">
        <v>0</v>
      </c>
      <c r="G767" s="83">
        <v>1039946.47</v>
      </c>
      <c r="H767" s="83">
        <v>0</v>
      </c>
    </row>
    <row r="768" spans="1:8" x14ac:dyDescent="0.25">
      <c r="A768" s="77" t="s">
        <v>14</v>
      </c>
      <c r="B768" s="85" t="s">
        <v>15</v>
      </c>
      <c r="C768" s="83">
        <v>23043740</v>
      </c>
      <c r="D768" s="83">
        <v>0</v>
      </c>
      <c r="E768" s="83">
        <v>13120069</v>
      </c>
      <c r="F768" s="83">
        <v>0</v>
      </c>
      <c r="G768" s="83">
        <v>12313484.76</v>
      </c>
      <c r="H768" s="83">
        <v>0</v>
      </c>
    </row>
    <row r="769" spans="1:8" x14ac:dyDescent="0.25">
      <c r="A769" s="77" t="s">
        <v>16</v>
      </c>
      <c r="B769" s="85" t="s">
        <v>17</v>
      </c>
      <c r="C769" s="83">
        <v>3423450</v>
      </c>
      <c r="D769" s="83">
        <v>0</v>
      </c>
      <c r="E769" s="83">
        <v>1635970</v>
      </c>
      <c r="F769" s="83">
        <v>0</v>
      </c>
      <c r="G769" s="83">
        <v>1209235.8600000001</v>
      </c>
      <c r="H769" s="83">
        <v>0</v>
      </c>
    </row>
    <row r="770" spans="1:8" x14ac:dyDescent="0.25">
      <c r="A770" s="77" t="s">
        <v>18</v>
      </c>
      <c r="B770" s="85" t="s">
        <v>19</v>
      </c>
      <c r="C770" s="83">
        <v>90300</v>
      </c>
      <c r="D770" s="83">
        <v>0</v>
      </c>
      <c r="E770" s="83">
        <v>90300</v>
      </c>
      <c r="F770" s="83">
        <v>0</v>
      </c>
      <c r="G770" s="83">
        <v>3591</v>
      </c>
      <c r="H770" s="83">
        <v>0</v>
      </c>
    </row>
    <row r="771" spans="1:8" ht="33.75" x14ac:dyDescent="0.25">
      <c r="A771" s="75" t="s">
        <v>222</v>
      </c>
      <c r="B771" s="86" t="s">
        <v>221</v>
      </c>
      <c r="C771" s="82">
        <v>2487447</v>
      </c>
      <c r="D771" s="82">
        <v>0</v>
      </c>
      <c r="E771" s="82">
        <v>1308654</v>
      </c>
      <c r="F771" s="82">
        <v>0</v>
      </c>
      <c r="G771" s="82">
        <v>1230482.6599999999</v>
      </c>
      <c r="H771" s="82">
        <v>0</v>
      </c>
    </row>
    <row r="772" spans="1:8" x14ac:dyDescent="0.25">
      <c r="A772" s="99"/>
      <c r="B772" s="100" t="s">
        <v>736</v>
      </c>
      <c r="C772" s="83">
        <v>63</v>
      </c>
      <c r="D772" s="83">
        <v>0</v>
      </c>
      <c r="E772" s="83">
        <v>63</v>
      </c>
      <c r="F772" s="83">
        <v>0</v>
      </c>
      <c r="G772" s="83">
        <v>63</v>
      </c>
      <c r="H772" s="83">
        <v>0</v>
      </c>
    </row>
    <row r="773" spans="1:8" x14ac:dyDescent="0.25">
      <c r="A773" s="77" t="s">
        <v>2</v>
      </c>
      <c r="B773" s="85" t="s">
        <v>3</v>
      </c>
      <c r="C773" s="83">
        <v>2445447</v>
      </c>
      <c r="D773" s="83">
        <v>0</v>
      </c>
      <c r="E773" s="83">
        <v>1266654</v>
      </c>
      <c r="F773" s="83">
        <v>0</v>
      </c>
      <c r="G773" s="83">
        <v>1226891.6599999999</v>
      </c>
      <c r="H773" s="83">
        <v>0</v>
      </c>
    </row>
    <row r="774" spans="1:8" x14ac:dyDescent="0.25">
      <c r="A774" s="77" t="s">
        <v>4</v>
      </c>
      <c r="B774" s="85" t="s">
        <v>5</v>
      </c>
      <c r="C774" s="83">
        <v>1699403</v>
      </c>
      <c r="D774" s="83">
        <v>0</v>
      </c>
      <c r="E774" s="83">
        <v>831938</v>
      </c>
      <c r="F774" s="83">
        <v>0</v>
      </c>
      <c r="G774" s="83">
        <v>800990.83</v>
      </c>
      <c r="H774" s="83">
        <v>0</v>
      </c>
    </row>
    <row r="775" spans="1:8" x14ac:dyDescent="0.25">
      <c r="A775" s="77" t="s">
        <v>6</v>
      </c>
      <c r="B775" s="85" t="s">
        <v>7</v>
      </c>
      <c r="C775" s="83">
        <v>734695</v>
      </c>
      <c r="D775" s="83">
        <v>0</v>
      </c>
      <c r="E775" s="83">
        <v>426367</v>
      </c>
      <c r="F775" s="83">
        <v>0</v>
      </c>
      <c r="G775" s="83">
        <v>419358.12</v>
      </c>
      <c r="H775" s="83">
        <v>0</v>
      </c>
    </row>
    <row r="776" spans="1:8" x14ac:dyDescent="0.25">
      <c r="A776" s="77" t="s">
        <v>14</v>
      </c>
      <c r="B776" s="85" t="s">
        <v>15</v>
      </c>
      <c r="C776" s="83">
        <v>5349</v>
      </c>
      <c r="D776" s="83">
        <v>0</v>
      </c>
      <c r="E776" s="83">
        <v>5349</v>
      </c>
      <c r="F776" s="83">
        <v>0</v>
      </c>
      <c r="G776" s="83">
        <v>5349</v>
      </c>
      <c r="H776" s="83">
        <v>0</v>
      </c>
    </row>
    <row r="777" spans="1:8" x14ac:dyDescent="0.25">
      <c r="A777" s="77" t="s">
        <v>16</v>
      </c>
      <c r="B777" s="85" t="s">
        <v>17</v>
      </c>
      <c r="C777" s="83">
        <v>6000</v>
      </c>
      <c r="D777" s="83">
        <v>0</v>
      </c>
      <c r="E777" s="83">
        <v>3000</v>
      </c>
      <c r="F777" s="83">
        <v>0</v>
      </c>
      <c r="G777" s="83">
        <v>1193.71</v>
      </c>
      <c r="H777" s="83">
        <v>0</v>
      </c>
    </row>
    <row r="778" spans="1:8" x14ac:dyDescent="0.25">
      <c r="A778" s="77" t="s">
        <v>18</v>
      </c>
      <c r="B778" s="85" t="s">
        <v>19</v>
      </c>
      <c r="C778" s="83">
        <v>42000</v>
      </c>
      <c r="D778" s="83">
        <v>0</v>
      </c>
      <c r="E778" s="83">
        <v>42000</v>
      </c>
      <c r="F778" s="83">
        <v>0</v>
      </c>
      <c r="G778" s="83">
        <v>3591</v>
      </c>
      <c r="H778" s="83">
        <v>0</v>
      </c>
    </row>
    <row r="779" spans="1:8" ht="22.5" x14ac:dyDescent="0.25">
      <c r="A779" s="75" t="s">
        <v>220</v>
      </c>
      <c r="B779" s="86" t="s">
        <v>219</v>
      </c>
      <c r="C779" s="82">
        <v>11030000</v>
      </c>
      <c r="D779" s="82">
        <v>0</v>
      </c>
      <c r="E779" s="82">
        <v>6054540</v>
      </c>
      <c r="F779" s="82">
        <v>0</v>
      </c>
      <c r="G779" s="82">
        <v>6029217.7999999998</v>
      </c>
      <c r="H779" s="82">
        <v>0</v>
      </c>
    </row>
    <row r="780" spans="1:8" x14ac:dyDescent="0.25">
      <c r="A780" s="77" t="s">
        <v>2</v>
      </c>
      <c r="B780" s="85" t="s">
        <v>3</v>
      </c>
      <c r="C780" s="83">
        <v>11030000</v>
      </c>
      <c r="D780" s="83">
        <v>0</v>
      </c>
      <c r="E780" s="83">
        <v>6054540</v>
      </c>
      <c r="F780" s="83">
        <v>0</v>
      </c>
      <c r="G780" s="83">
        <v>6029217.7999999998</v>
      </c>
      <c r="H780" s="83">
        <v>0</v>
      </c>
    </row>
    <row r="781" spans="1:8" x14ac:dyDescent="0.25">
      <c r="A781" s="77" t="s">
        <v>14</v>
      </c>
      <c r="B781" s="85" t="s">
        <v>15</v>
      </c>
      <c r="C781" s="83">
        <v>11030000</v>
      </c>
      <c r="D781" s="83">
        <v>0</v>
      </c>
      <c r="E781" s="83">
        <v>6054540</v>
      </c>
      <c r="F781" s="83">
        <v>0</v>
      </c>
      <c r="G781" s="83">
        <v>6029217.7999999998</v>
      </c>
      <c r="H781" s="83">
        <v>0</v>
      </c>
    </row>
    <row r="782" spans="1:8" ht="22.5" x14ac:dyDescent="0.25">
      <c r="A782" s="75" t="s">
        <v>218</v>
      </c>
      <c r="B782" s="86" t="s">
        <v>217</v>
      </c>
      <c r="C782" s="82">
        <v>3300000</v>
      </c>
      <c r="D782" s="82">
        <v>0</v>
      </c>
      <c r="E782" s="82">
        <v>1950000</v>
      </c>
      <c r="F782" s="82">
        <v>0</v>
      </c>
      <c r="G782" s="82">
        <v>1946914.84</v>
      </c>
      <c r="H782" s="82">
        <v>0</v>
      </c>
    </row>
    <row r="783" spans="1:8" x14ac:dyDescent="0.25">
      <c r="A783" s="77" t="s">
        <v>2</v>
      </c>
      <c r="B783" s="85" t="s">
        <v>3</v>
      </c>
      <c r="C783" s="83">
        <v>3300000</v>
      </c>
      <c r="D783" s="83">
        <v>0</v>
      </c>
      <c r="E783" s="83">
        <v>1950000</v>
      </c>
      <c r="F783" s="83">
        <v>0</v>
      </c>
      <c r="G783" s="83">
        <v>1946914.84</v>
      </c>
      <c r="H783" s="83">
        <v>0</v>
      </c>
    </row>
    <row r="784" spans="1:8" x14ac:dyDescent="0.25">
      <c r="A784" s="77" t="s">
        <v>14</v>
      </c>
      <c r="B784" s="85" t="s">
        <v>15</v>
      </c>
      <c r="C784" s="83">
        <v>3300000</v>
      </c>
      <c r="D784" s="83">
        <v>0</v>
      </c>
      <c r="E784" s="83">
        <v>1950000</v>
      </c>
      <c r="F784" s="83">
        <v>0</v>
      </c>
      <c r="G784" s="83">
        <v>1946914.84</v>
      </c>
      <c r="H784" s="83">
        <v>0</v>
      </c>
    </row>
    <row r="785" spans="1:8" x14ac:dyDescent="0.25">
      <c r="A785" s="75" t="s">
        <v>216</v>
      </c>
      <c r="B785" s="86" t="s">
        <v>215</v>
      </c>
      <c r="C785" s="82">
        <v>560000</v>
      </c>
      <c r="D785" s="82">
        <v>0</v>
      </c>
      <c r="E785" s="82">
        <v>280000</v>
      </c>
      <c r="F785" s="82">
        <v>0</v>
      </c>
      <c r="G785" s="82">
        <v>278025.5</v>
      </c>
      <c r="H785" s="82">
        <v>0</v>
      </c>
    </row>
    <row r="786" spans="1:8" x14ac:dyDescent="0.25">
      <c r="A786" s="77" t="s">
        <v>2</v>
      </c>
      <c r="B786" s="85" t="s">
        <v>3</v>
      </c>
      <c r="C786" s="83">
        <v>560000</v>
      </c>
      <c r="D786" s="83">
        <v>0</v>
      </c>
      <c r="E786" s="83">
        <v>280000</v>
      </c>
      <c r="F786" s="83">
        <v>0</v>
      </c>
      <c r="G786" s="83">
        <v>278025.5</v>
      </c>
      <c r="H786" s="83">
        <v>0</v>
      </c>
    </row>
    <row r="787" spans="1:8" x14ac:dyDescent="0.25">
      <c r="A787" s="77" t="s">
        <v>14</v>
      </c>
      <c r="B787" s="85" t="s">
        <v>15</v>
      </c>
      <c r="C787" s="83">
        <v>560000</v>
      </c>
      <c r="D787" s="83">
        <v>0</v>
      </c>
      <c r="E787" s="83">
        <v>280000</v>
      </c>
      <c r="F787" s="83">
        <v>0</v>
      </c>
      <c r="G787" s="83">
        <v>278025.5</v>
      </c>
      <c r="H787" s="83">
        <v>0</v>
      </c>
    </row>
    <row r="788" spans="1:8" ht="22.5" x14ac:dyDescent="0.25">
      <c r="A788" s="75" t="s">
        <v>214</v>
      </c>
      <c r="B788" s="86" t="s">
        <v>213</v>
      </c>
      <c r="C788" s="82">
        <v>610000</v>
      </c>
      <c r="D788" s="82">
        <v>0</v>
      </c>
      <c r="E788" s="82">
        <v>360000</v>
      </c>
      <c r="F788" s="82">
        <v>0</v>
      </c>
      <c r="G788" s="82">
        <v>359668.8</v>
      </c>
      <c r="H788" s="82">
        <v>0</v>
      </c>
    </row>
    <row r="789" spans="1:8" x14ac:dyDescent="0.25">
      <c r="A789" s="77" t="s">
        <v>2</v>
      </c>
      <c r="B789" s="85" t="s">
        <v>3</v>
      </c>
      <c r="C789" s="83">
        <v>610000</v>
      </c>
      <c r="D789" s="83">
        <v>0</v>
      </c>
      <c r="E789" s="83">
        <v>360000</v>
      </c>
      <c r="F789" s="83">
        <v>0</v>
      </c>
      <c r="G789" s="83">
        <v>359668.8</v>
      </c>
      <c r="H789" s="83">
        <v>0</v>
      </c>
    </row>
    <row r="790" spans="1:8" x14ac:dyDescent="0.25">
      <c r="A790" s="77" t="s">
        <v>14</v>
      </c>
      <c r="B790" s="85" t="s">
        <v>15</v>
      </c>
      <c r="C790" s="83">
        <v>610000</v>
      </c>
      <c r="D790" s="83">
        <v>0</v>
      </c>
      <c r="E790" s="83">
        <v>360000</v>
      </c>
      <c r="F790" s="83">
        <v>0</v>
      </c>
      <c r="G790" s="83">
        <v>359668.8</v>
      </c>
      <c r="H790" s="83">
        <v>0</v>
      </c>
    </row>
    <row r="791" spans="1:8" ht="22.5" x14ac:dyDescent="0.25">
      <c r="A791" s="75" t="s">
        <v>360</v>
      </c>
      <c r="B791" s="86" t="s">
        <v>626</v>
      </c>
      <c r="C791" s="82">
        <v>1410000</v>
      </c>
      <c r="D791" s="82">
        <v>0</v>
      </c>
      <c r="E791" s="82">
        <v>1069540</v>
      </c>
      <c r="F791" s="82">
        <v>0</v>
      </c>
      <c r="G791" s="82">
        <v>1051902.3600000001</v>
      </c>
      <c r="H791" s="82">
        <v>0</v>
      </c>
    </row>
    <row r="792" spans="1:8" x14ac:dyDescent="0.25">
      <c r="A792" s="77" t="s">
        <v>2</v>
      </c>
      <c r="B792" s="85" t="s">
        <v>3</v>
      </c>
      <c r="C792" s="83">
        <v>1410000</v>
      </c>
      <c r="D792" s="83">
        <v>0</v>
      </c>
      <c r="E792" s="83">
        <v>1069540</v>
      </c>
      <c r="F792" s="83">
        <v>0</v>
      </c>
      <c r="G792" s="83">
        <v>1051902.3600000001</v>
      </c>
      <c r="H792" s="83">
        <v>0</v>
      </c>
    </row>
    <row r="793" spans="1:8" x14ac:dyDescent="0.25">
      <c r="A793" s="77" t="s">
        <v>14</v>
      </c>
      <c r="B793" s="85" t="s">
        <v>15</v>
      </c>
      <c r="C793" s="83">
        <v>1410000</v>
      </c>
      <c r="D793" s="83">
        <v>0</v>
      </c>
      <c r="E793" s="83">
        <v>1069540</v>
      </c>
      <c r="F793" s="83">
        <v>0</v>
      </c>
      <c r="G793" s="83">
        <v>1051902.3600000001</v>
      </c>
      <c r="H793" s="83">
        <v>0</v>
      </c>
    </row>
    <row r="794" spans="1:8" ht="33.75" x14ac:dyDescent="0.25">
      <c r="A794" s="75" t="s">
        <v>359</v>
      </c>
      <c r="B794" s="86" t="s">
        <v>358</v>
      </c>
      <c r="C794" s="82">
        <v>2300000</v>
      </c>
      <c r="D794" s="82">
        <v>0</v>
      </c>
      <c r="E794" s="82">
        <v>1150000</v>
      </c>
      <c r="F794" s="82">
        <v>0</v>
      </c>
      <c r="G794" s="82">
        <v>1149661.45</v>
      </c>
      <c r="H794" s="82">
        <v>0</v>
      </c>
    </row>
    <row r="795" spans="1:8" x14ac:dyDescent="0.25">
      <c r="A795" s="77" t="s">
        <v>2</v>
      </c>
      <c r="B795" s="85" t="s">
        <v>3</v>
      </c>
      <c r="C795" s="83">
        <v>2300000</v>
      </c>
      <c r="D795" s="83">
        <v>0</v>
      </c>
      <c r="E795" s="83">
        <v>1150000</v>
      </c>
      <c r="F795" s="83">
        <v>0</v>
      </c>
      <c r="G795" s="83">
        <v>1149661.45</v>
      </c>
      <c r="H795" s="83">
        <v>0</v>
      </c>
    </row>
    <row r="796" spans="1:8" x14ac:dyDescent="0.25">
      <c r="A796" s="77" t="s">
        <v>14</v>
      </c>
      <c r="B796" s="85" t="s">
        <v>15</v>
      </c>
      <c r="C796" s="83">
        <v>2300000</v>
      </c>
      <c r="D796" s="83">
        <v>0</v>
      </c>
      <c r="E796" s="83">
        <v>1150000</v>
      </c>
      <c r="F796" s="83">
        <v>0</v>
      </c>
      <c r="G796" s="83">
        <v>1149661.45</v>
      </c>
      <c r="H796" s="83">
        <v>0</v>
      </c>
    </row>
    <row r="797" spans="1:8" ht="22.5" x14ac:dyDescent="0.25">
      <c r="A797" s="75" t="s">
        <v>357</v>
      </c>
      <c r="B797" s="86" t="s">
        <v>356</v>
      </c>
      <c r="C797" s="82">
        <v>1300000</v>
      </c>
      <c r="D797" s="82">
        <v>0</v>
      </c>
      <c r="E797" s="82">
        <v>650000</v>
      </c>
      <c r="F797" s="82">
        <v>0</v>
      </c>
      <c r="G797" s="82">
        <v>649840.26</v>
      </c>
      <c r="H797" s="82">
        <v>0</v>
      </c>
    </row>
    <row r="798" spans="1:8" x14ac:dyDescent="0.25">
      <c r="A798" s="77" t="s">
        <v>2</v>
      </c>
      <c r="B798" s="85" t="s">
        <v>3</v>
      </c>
      <c r="C798" s="83">
        <v>1300000</v>
      </c>
      <c r="D798" s="83">
        <v>0</v>
      </c>
      <c r="E798" s="83">
        <v>650000</v>
      </c>
      <c r="F798" s="83">
        <v>0</v>
      </c>
      <c r="G798" s="83">
        <v>649840.26</v>
      </c>
      <c r="H798" s="83">
        <v>0</v>
      </c>
    </row>
    <row r="799" spans="1:8" x14ac:dyDescent="0.25">
      <c r="A799" s="77" t="s">
        <v>14</v>
      </c>
      <c r="B799" s="85" t="s">
        <v>15</v>
      </c>
      <c r="C799" s="83">
        <v>1300000</v>
      </c>
      <c r="D799" s="83">
        <v>0</v>
      </c>
      <c r="E799" s="83">
        <v>650000</v>
      </c>
      <c r="F799" s="83">
        <v>0</v>
      </c>
      <c r="G799" s="83">
        <v>649840.26</v>
      </c>
      <c r="H799" s="83">
        <v>0</v>
      </c>
    </row>
    <row r="800" spans="1:8" ht="33.75" x14ac:dyDescent="0.25">
      <c r="A800" s="75" t="s">
        <v>212</v>
      </c>
      <c r="B800" s="86" t="s">
        <v>211</v>
      </c>
      <c r="C800" s="82">
        <v>450000</v>
      </c>
      <c r="D800" s="82">
        <v>0</v>
      </c>
      <c r="E800" s="82">
        <v>295000</v>
      </c>
      <c r="F800" s="82">
        <v>0</v>
      </c>
      <c r="G800" s="82">
        <v>293610.59000000003</v>
      </c>
      <c r="H800" s="82">
        <v>0</v>
      </c>
    </row>
    <row r="801" spans="1:8" x14ac:dyDescent="0.25">
      <c r="A801" s="77" t="s">
        <v>2</v>
      </c>
      <c r="B801" s="85" t="s">
        <v>3</v>
      </c>
      <c r="C801" s="83">
        <v>450000</v>
      </c>
      <c r="D801" s="83">
        <v>0</v>
      </c>
      <c r="E801" s="83">
        <v>295000</v>
      </c>
      <c r="F801" s="83">
        <v>0</v>
      </c>
      <c r="G801" s="83">
        <v>293610.59000000003</v>
      </c>
      <c r="H801" s="83">
        <v>0</v>
      </c>
    </row>
    <row r="802" spans="1:8" x14ac:dyDescent="0.25">
      <c r="A802" s="77" t="s">
        <v>14</v>
      </c>
      <c r="B802" s="85" t="s">
        <v>15</v>
      </c>
      <c r="C802" s="83">
        <v>450000</v>
      </c>
      <c r="D802" s="83">
        <v>0</v>
      </c>
      <c r="E802" s="83">
        <v>295000</v>
      </c>
      <c r="F802" s="83">
        <v>0</v>
      </c>
      <c r="G802" s="83">
        <v>293610.59000000003</v>
      </c>
      <c r="H802" s="83">
        <v>0</v>
      </c>
    </row>
    <row r="803" spans="1:8" ht="22.5" x14ac:dyDescent="0.25">
      <c r="A803" s="75" t="s">
        <v>210</v>
      </c>
      <c r="B803" s="86" t="s">
        <v>209</v>
      </c>
      <c r="C803" s="82">
        <v>600000</v>
      </c>
      <c r="D803" s="82">
        <v>0</v>
      </c>
      <c r="E803" s="82">
        <v>300000</v>
      </c>
      <c r="F803" s="82">
        <v>0</v>
      </c>
      <c r="G803" s="82">
        <v>299594</v>
      </c>
      <c r="H803" s="82">
        <v>0</v>
      </c>
    </row>
    <row r="804" spans="1:8" x14ac:dyDescent="0.25">
      <c r="A804" s="77" t="s">
        <v>2</v>
      </c>
      <c r="B804" s="85" t="s">
        <v>3</v>
      </c>
      <c r="C804" s="83">
        <v>600000</v>
      </c>
      <c r="D804" s="83">
        <v>0</v>
      </c>
      <c r="E804" s="83">
        <v>300000</v>
      </c>
      <c r="F804" s="83">
        <v>0</v>
      </c>
      <c r="G804" s="83">
        <v>299594</v>
      </c>
      <c r="H804" s="83">
        <v>0</v>
      </c>
    </row>
    <row r="805" spans="1:8" x14ac:dyDescent="0.25">
      <c r="A805" s="77" t="s">
        <v>14</v>
      </c>
      <c r="B805" s="85" t="s">
        <v>15</v>
      </c>
      <c r="C805" s="83">
        <v>600000</v>
      </c>
      <c r="D805" s="83">
        <v>0</v>
      </c>
      <c r="E805" s="83">
        <v>300000</v>
      </c>
      <c r="F805" s="83">
        <v>0</v>
      </c>
      <c r="G805" s="83">
        <v>299594</v>
      </c>
      <c r="H805" s="83">
        <v>0</v>
      </c>
    </row>
    <row r="806" spans="1:8" x14ac:dyDescent="0.25">
      <c r="A806" s="75" t="s">
        <v>627</v>
      </c>
      <c r="B806" s="86" t="s">
        <v>628</v>
      </c>
      <c r="C806" s="82">
        <v>500000</v>
      </c>
      <c r="D806" s="82">
        <v>0</v>
      </c>
      <c r="E806" s="82">
        <v>0</v>
      </c>
      <c r="F806" s="82">
        <v>0</v>
      </c>
      <c r="G806" s="82">
        <v>0</v>
      </c>
      <c r="H806" s="82">
        <v>0</v>
      </c>
    </row>
    <row r="807" spans="1:8" x14ac:dyDescent="0.25">
      <c r="A807" s="77" t="s">
        <v>2</v>
      </c>
      <c r="B807" s="85" t="s">
        <v>3</v>
      </c>
      <c r="C807" s="83">
        <v>500000</v>
      </c>
      <c r="D807" s="83">
        <v>0</v>
      </c>
      <c r="E807" s="83">
        <v>0</v>
      </c>
      <c r="F807" s="83">
        <v>0</v>
      </c>
      <c r="G807" s="83">
        <v>0</v>
      </c>
      <c r="H807" s="83">
        <v>0</v>
      </c>
    </row>
    <row r="808" spans="1:8" x14ac:dyDescent="0.25">
      <c r="A808" s="77" t="s">
        <v>14</v>
      </c>
      <c r="B808" s="85" t="s">
        <v>15</v>
      </c>
      <c r="C808" s="83">
        <v>500000</v>
      </c>
      <c r="D808" s="83">
        <v>0</v>
      </c>
      <c r="E808" s="83">
        <v>0</v>
      </c>
      <c r="F808" s="83">
        <v>0</v>
      </c>
      <c r="G808" s="83">
        <v>0</v>
      </c>
      <c r="H808" s="83">
        <v>0</v>
      </c>
    </row>
    <row r="809" spans="1:8" x14ac:dyDescent="0.25">
      <c r="A809" s="75" t="s">
        <v>208</v>
      </c>
      <c r="B809" s="86" t="s">
        <v>207</v>
      </c>
      <c r="C809" s="82">
        <v>429600</v>
      </c>
      <c r="D809" s="82">
        <v>0</v>
      </c>
      <c r="E809" s="82">
        <v>214800</v>
      </c>
      <c r="F809" s="82">
        <v>0</v>
      </c>
      <c r="G809" s="82">
        <v>210500</v>
      </c>
      <c r="H809" s="82">
        <v>0</v>
      </c>
    </row>
    <row r="810" spans="1:8" x14ac:dyDescent="0.25">
      <c r="A810" s="77" t="s">
        <v>2</v>
      </c>
      <c r="B810" s="85" t="s">
        <v>3</v>
      </c>
      <c r="C810" s="83">
        <v>429600</v>
      </c>
      <c r="D810" s="83">
        <v>0</v>
      </c>
      <c r="E810" s="83">
        <v>214800</v>
      </c>
      <c r="F810" s="83">
        <v>0</v>
      </c>
      <c r="G810" s="83">
        <v>210500</v>
      </c>
      <c r="H810" s="83">
        <v>0</v>
      </c>
    </row>
    <row r="811" spans="1:8" x14ac:dyDescent="0.25">
      <c r="A811" s="77" t="s">
        <v>14</v>
      </c>
      <c r="B811" s="85" t="s">
        <v>15</v>
      </c>
      <c r="C811" s="83">
        <v>429600</v>
      </c>
      <c r="D811" s="83">
        <v>0</v>
      </c>
      <c r="E811" s="83">
        <v>214800</v>
      </c>
      <c r="F811" s="83">
        <v>0</v>
      </c>
      <c r="G811" s="83">
        <v>210500</v>
      </c>
      <c r="H811" s="83">
        <v>0</v>
      </c>
    </row>
    <row r="812" spans="1:8" ht="22.5" x14ac:dyDescent="0.25">
      <c r="A812" s="75" t="s">
        <v>355</v>
      </c>
      <c r="B812" s="86" t="s">
        <v>464</v>
      </c>
      <c r="C812" s="82">
        <v>429600</v>
      </c>
      <c r="D812" s="82">
        <v>0</v>
      </c>
      <c r="E812" s="82">
        <v>214800</v>
      </c>
      <c r="F812" s="82">
        <v>0</v>
      </c>
      <c r="G812" s="82">
        <v>210500</v>
      </c>
      <c r="H812" s="82">
        <v>0</v>
      </c>
    </row>
    <row r="813" spans="1:8" x14ac:dyDescent="0.25">
      <c r="A813" s="77" t="s">
        <v>2</v>
      </c>
      <c r="B813" s="85" t="s">
        <v>3</v>
      </c>
      <c r="C813" s="83">
        <v>429600</v>
      </c>
      <c r="D813" s="83">
        <v>0</v>
      </c>
      <c r="E813" s="83">
        <v>214800</v>
      </c>
      <c r="F813" s="83">
        <v>0</v>
      </c>
      <c r="G813" s="83">
        <v>210500</v>
      </c>
      <c r="H813" s="83">
        <v>0</v>
      </c>
    </row>
    <row r="814" spans="1:8" x14ac:dyDescent="0.25">
      <c r="A814" s="77" t="s">
        <v>14</v>
      </c>
      <c r="B814" s="85" t="s">
        <v>15</v>
      </c>
      <c r="C814" s="83">
        <v>429600</v>
      </c>
      <c r="D814" s="83">
        <v>0</v>
      </c>
      <c r="E814" s="83">
        <v>214800</v>
      </c>
      <c r="F814" s="83">
        <v>0</v>
      </c>
      <c r="G814" s="83">
        <v>210500</v>
      </c>
      <c r="H814" s="83">
        <v>0</v>
      </c>
    </row>
    <row r="815" spans="1:8" x14ac:dyDescent="0.25">
      <c r="A815" s="75" t="s">
        <v>206</v>
      </c>
      <c r="B815" s="86" t="s">
        <v>205</v>
      </c>
      <c r="C815" s="82">
        <v>3172680</v>
      </c>
      <c r="D815" s="82">
        <v>0</v>
      </c>
      <c r="E815" s="82">
        <v>1536326</v>
      </c>
      <c r="F815" s="82">
        <v>0</v>
      </c>
      <c r="G815" s="82">
        <v>1469078.94</v>
      </c>
      <c r="H815" s="82">
        <v>0</v>
      </c>
    </row>
    <row r="816" spans="1:8" x14ac:dyDescent="0.25">
      <c r="A816" s="99"/>
      <c r="B816" s="100" t="s">
        <v>736</v>
      </c>
      <c r="C816" s="83">
        <v>46</v>
      </c>
      <c r="D816" s="83">
        <v>0</v>
      </c>
      <c r="E816" s="83">
        <v>46</v>
      </c>
      <c r="F816" s="83">
        <v>0</v>
      </c>
      <c r="G816" s="83">
        <v>46</v>
      </c>
      <c r="H816" s="83">
        <v>0</v>
      </c>
    </row>
    <row r="817" spans="1:8" x14ac:dyDescent="0.25">
      <c r="A817" s="77" t="s">
        <v>2</v>
      </c>
      <c r="B817" s="85" t="s">
        <v>3</v>
      </c>
      <c r="C817" s="83">
        <v>3124380</v>
      </c>
      <c r="D817" s="83">
        <v>0</v>
      </c>
      <c r="E817" s="83">
        <v>1488026</v>
      </c>
      <c r="F817" s="83">
        <v>0</v>
      </c>
      <c r="G817" s="83">
        <v>1469078.94</v>
      </c>
      <c r="H817" s="83">
        <v>0</v>
      </c>
    </row>
    <row r="818" spans="1:8" x14ac:dyDescent="0.25">
      <c r="A818" s="77" t="s">
        <v>4</v>
      </c>
      <c r="B818" s="85" t="s">
        <v>5</v>
      </c>
      <c r="C818" s="83">
        <v>847020</v>
      </c>
      <c r="D818" s="83">
        <v>0</v>
      </c>
      <c r="E818" s="83">
        <v>423510</v>
      </c>
      <c r="F818" s="83">
        <v>0</v>
      </c>
      <c r="G818" s="83">
        <v>421090</v>
      </c>
      <c r="H818" s="83">
        <v>0</v>
      </c>
    </row>
    <row r="819" spans="1:8" x14ac:dyDescent="0.25">
      <c r="A819" s="77" t="s">
        <v>6</v>
      </c>
      <c r="B819" s="85" t="s">
        <v>7</v>
      </c>
      <c r="C819" s="83">
        <v>260620</v>
      </c>
      <c r="D819" s="83">
        <v>0</v>
      </c>
      <c r="E819" s="83">
        <v>129836</v>
      </c>
      <c r="F819" s="83">
        <v>0</v>
      </c>
      <c r="G819" s="83">
        <v>116781.99</v>
      </c>
      <c r="H819" s="83">
        <v>0</v>
      </c>
    </row>
    <row r="820" spans="1:8" x14ac:dyDescent="0.25">
      <c r="A820" s="77" t="s">
        <v>14</v>
      </c>
      <c r="B820" s="85" t="s">
        <v>15</v>
      </c>
      <c r="C820" s="83">
        <v>2012740</v>
      </c>
      <c r="D820" s="83">
        <v>0</v>
      </c>
      <c r="E820" s="83">
        <v>932680</v>
      </c>
      <c r="F820" s="83">
        <v>0</v>
      </c>
      <c r="G820" s="83">
        <v>929458.02</v>
      </c>
      <c r="H820" s="83">
        <v>0</v>
      </c>
    </row>
    <row r="821" spans="1:8" x14ac:dyDescent="0.25">
      <c r="A821" s="77" t="s">
        <v>16</v>
      </c>
      <c r="B821" s="85" t="s">
        <v>17</v>
      </c>
      <c r="C821" s="83">
        <v>4000</v>
      </c>
      <c r="D821" s="83">
        <v>0</v>
      </c>
      <c r="E821" s="83">
        <v>2000</v>
      </c>
      <c r="F821" s="83">
        <v>0</v>
      </c>
      <c r="G821" s="83">
        <v>1748.93</v>
      </c>
      <c r="H821" s="83">
        <v>0</v>
      </c>
    </row>
    <row r="822" spans="1:8" x14ac:dyDescent="0.25">
      <c r="A822" s="77" t="s">
        <v>18</v>
      </c>
      <c r="B822" s="85" t="s">
        <v>19</v>
      </c>
      <c r="C822" s="83">
        <v>48300</v>
      </c>
      <c r="D822" s="83">
        <v>0</v>
      </c>
      <c r="E822" s="83">
        <v>48300</v>
      </c>
      <c r="F822" s="83">
        <v>0</v>
      </c>
      <c r="G822" s="83">
        <v>0</v>
      </c>
      <c r="H822" s="83">
        <v>0</v>
      </c>
    </row>
    <row r="823" spans="1:8" ht="22.5" x14ac:dyDescent="0.25">
      <c r="A823" s="75" t="s">
        <v>204</v>
      </c>
      <c r="B823" s="86" t="s">
        <v>203</v>
      </c>
      <c r="C823" s="82">
        <v>1159940</v>
      </c>
      <c r="D823" s="82">
        <v>0</v>
      </c>
      <c r="E823" s="82">
        <v>603646</v>
      </c>
      <c r="F823" s="82">
        <v>0</v>
      </c>
      <c r="G823" s="82">
        <v>539620.92000000004</v>
      </c>
      <c r="H823" s="82">
        <v>0</v>
      </c>
    </row>
    <row r="824" spans="1:8" x14ac:dyDescent="0.25">
      <c r="A824" s="99"/>
      <c r="B824" s="100" t="s">
        <v>736</v>
      </c>
      <c r="C824" s="83">
        <v>46</v>
      </c>
      <c r="D824" s="83">
        <v>0</v>
      </c>
      <c r="E824" s="83">
        <v>46</v>
      </c>
      <c r="F824" s="83">
        <v>0</v>
      </c>
      <c r="G824" s="83">
        <v>46</v>
      </c>
      <c r="H824" s="83">
        <v>0</v>
      </c>
    </row>
    <row r="825" spans="1:8" x14ac:dyDescent="0.25">
      <c r="A825" s="77" t="s">
        <v>2</v>
      </c>
      <c r="B825" s="85" t="s">
        <v>3</v>
      </c>
      <c r="C825" s="83">
        <v>1111640</v>
      </c>
      <c r="D825" s="83">
        <v>0</v>
      </c>
      <c r="E825" s="83">
        <v>555346</v>
      </c>
      <c r="F825" s="83">
        <v>0</v>
      </c>
      <c r="G825" s="83">
        <v>539620.92000000004</v>
      </c>
      <c r="H825" s="83">
        <v>0</v>
      </c>
    </row>
    <row r="826" spans="1:8" x14ac:dyDescent="0.25">
      <c r="A826" s="77" t="s">
        <v>4</v>
      </c>
      <c r="B826" s="85" t="s">
        <v>5</v>
      </c>
      <c r="C826" s="83">
        <v>847020</v>
      </c>
      <c r="D826" s="83">
        <v>0</v>
      </c>
      <c r="E826" s="83">
        <v>423510</v>
      </c>
      <c r="F826" s="83">
        <v>0</v>
      </c>
      <c r="G826" s="83">
        <v>421090</v>
      </c>
      <c r="H826" s="83">
        <v>0</v>
      </c>
    </row>
    <row r="827" spans="1:8" x14ac:dyDescent="0.25">
      <c r="A827" s="77" t="s">
        <v>6</v>
      </c>
      <c r="B827" s="85" t="s">
        <v>7</v>
      </c>
      <c r="C827" s="83">
        <v>260620</v>
      </c>
      <c r="D827" s="83">
        <v>0</v>
      </c>
      <c r="E827" s="83">
        <v>129836</v>
      </c>
      <c r="F827" s="83">
        <v>0</v>
      </c>
      <c r="G827" s="83">
        <v>116781.99</v>
      </c>
      <c r="H827" s="83">
        <v>0</v>
      </c>
    </row>
    <row r="828" spans="1:8" x14ac:dyDescent="0.25">
      <c r="A828" s="77" t="s">
        <v>16</v>
      </c>
      <c r="B828" s="85" t="s">
        <v>17</v>
      </c>
      <c r="C828" s="83">
        <v>4000</v>
      </c>
      <c r="D828" s="83">
        <v>0</v>
      </c>
      <c r="E828" s="83">
        <v>2000</v>
      </c>
      <c r="F828" s="83">
        <v>0</v>
      </c>
      <c r="G828" s="83">
        <v>1748.93</v>
      </c>
      <c r="H828" s="83">
        <v>0</v>
      </c>
    </row>
    <row r="829" spans="1:8" x14ac:dyDescent="0.25">
      <c r="A829" s="77" t="s">
        <v>18</v>
      </c>
      <c r="B829" s="85" t="s">
        <v>19</v>
      </c>
      <c r="C829" s="83">
        <v>48300</v>
      </c>
      <c r="D829" s="83">
        <v>0</v>
      </c>
      <c r="E829" s="83">
        <v>48300</v>
      </c>
      <c r="F829" s="83">
        <v>0</v>
      </c>
      <c r="G829" s="83">
        <v>0</v>
      </c>
      <c r="H829" s="83">
        <v>0</v>
      </c>
    </row>
    <row r="830" spans="1:8" ht="22.5" x14ac:dyDescent="0.25">
      <c r="A830" s="75" t="s">
        <v>202</v>
      </c>
      <c r="B830" s="86" t="s">
        <v>201</v>
      </c>
      <c r="C830" s="82">
        <v>2012740</v>
      </c>
      <c r="D830" s="82">
        <v>0</v>
      </c>
      <c r="E830" s="82">
        <v>932680</v>
      </c>
      <c r="F830" s="82">
        <v>0</v>
      </c>
      <c r="G830" s="82">
        <v>929458.02</v>
      </c>
      <c r="H830" s="82">
        <v>0</v>
      </c>
    </row>
    <row r="831" spans="1:8" x14ac:dyDescent="0.25">
      <c r="A831" s="77" t="s">
        <v>2</v>
      </c>
      <c r="B831" s="85" t="s">
        <v>3</v>
      </c>
      <c r="C831" s="83">
        <v>2012740</v>
      </c>
      <c r="D831" s="83">
        <v>0</v>
      </c>
      <c r="E831" s="83">
        <v>932680</v>
      </c>
      <c r="F831" s="83">
        <v>0</v>
      </c>
      <c r="G831" s="83">
        <v>929458.02</v>
      </c>
      <c r="H831" s="83">
        <v>0</v>
      </c>
    </row>
    <row r="832" spans="1:8" x14ac:dyDescent="0.25">
      <c r="A832" s="77" t="s">
        <v>14</v>
      </c>
      <c r="B832" s="85" t="s">
        <v>15</v>
      </c>
      <c r="C832" s="83">
        <v>2012740</v>
      </c>
      <c r="D832" s="83">
        <v>0</v>
      </c>
      <c r="E832" s="83">
        <v>932680</v>
      </c>
      <c r="F832" s="83">
        <v>0</v>
      </c>
      <c r="G832" s="83">
        <v>929458.02</v>
      </c>
      <c r="H832" s="83">
        <v>0</v>
      </c>
    </row>
    <row r="833" spans="1:8" ht="22.5" x14ac:dyDescent="0.25">
      <c r="A833" s="75" t="s">
        <v>200</v>
      </c>
      <c r="B833" s="86" t="s">
        <v>199</v>
      </c>
      <c r="C833" s="82">
        <v>3869005</v>
      </c>
      <c r="D833" s="82">
        <v>0</v>
      </c>
      <c r="E833" s="82">
        <v>1870036</v>
      </c>
      <c r="F833" s="82">
        <v>0</v>
      </c>
      <c r="G833" s="82">
        <v>1305007</v>
      </c>
      <c r="H833" s="82">
        <v>0</v>
      </c>
    </row>
    <row r="834" spans="1:8" x14ac:dyDescent="0.25">
      <c r="A834" s="77" t="s">
        <v>2</v>
      </c>
      <c r="B834" s="85" t="s">
        <v>3</v>
      </c>
      <c r="C834" s="83">
        <v>3869005</v>
      </c>
      <c r="D834" s="83">
        <v>0</v>
      </c>
      <c r="E834" s="83">
        <v>1870036</v>
      </c>
      <c r="F834" s="83">
        <v>0</v>
      </c>
      <c r="G834" s="83">
        <v>1305007</v>
      </c>
      <c r="H834" s="83">
        <v>0</v>
      </c>
    </row>
    <row r="835" spans="1:8" x14ac:dyDescent="0.25">
      <c r="A835" s="77" t="s">
        <v>14</v>
      </c>
      <c r="B835" s="85" t="s">
        <v>15</v>
      </c>
      <c r="C835" s="83">
        <v>3869005</v>
      </c>
      <c r="D835" s="83">
        <v>0</v>
      </c>
      <c r="E835" s="83">
        <v>1870036</v>
      </c>
      <c r="F835" s="83">
        <v>0</v>
      </c>
      <c r="G835" s="83">
        <v>1305007</v>
      </c>
      <c r="H835" s="83">
        <v>0</v>
      </c>
    </row>
    <row r="836" spans="1:8" ht="33.75" x14ac:dyDescent="0.25">
      <c r="A836" s="75" t="s">
        <v>549</v>
      </c>
      <c r="B836" s="86" t="s">
        <v>550</v>
      </c>
      <c r="C836" s="82">
        <v>176000</v>
      </c>
      <c r="D836" s="82">
        <v>0</v>
      </c>
      <c r="E836" s="82">
        <v>80000</v>
      </c>
      <c r="F836" s="82">
        <v>0</v>
      </c>
      <c r="G836" s="82">
        <v>79860</v>
      </c>
      <c r="H836" s="82">
        <v>0</v>
      </c>
    </row>
    <row r="837" spans="1:8" x14ac:dyDescent="0.25">
      <c r="A837" s="77" t="s">
        <v>2</v>
      </c>
      <c r="B837" s="85" t="s">
        <v>3</v>
      </c>
      <c r="C837" s="83">
        <v>176000</v>
      </c>
      <c r="D837" s="83">
        <v>0</v>
      </c>
      <c r="E837" s="83">
        <v>80000</v>
      </c>
      <c r="F837" s="83">
        <v>0</v>
      </c>
      <c r="G837" s="83">
        <v>79860</v>
      </c>
      <c r="H837" s="83">
        <v>0</v>
      </c>
    </row>
    <row r="838" spans="1:8" x14ac:dyDescent="0.25">
      <c r="A838" s="77" t="s">
        <v>14</v>
      </c>
      <c r="B838" s="85" t="s">
        <v>15</v>
      </c>
      <c r="C838" s="83">
        <v>176000</v>
      </c>
      <c r="D838" s="83">
        <v>0</v>
      </c>
      <c r="E838" s="83">
        <v>80000</v>
      </c>
      <c r="F838" s="83">
        <v>0</v>
      </c>
      <c r="G838" s="83">
        <v>79860</v>
      </c>
      <c r="H838" s="83">
        <v>0</v>
      </c>
    </row>
    <row r="839" spans="1:8" ht="22.5" x14ac:dyDescent="0.25">
      <c r="A839" s="75" t="s">
        <v>612</v>
      </c>
      <c r="B839" s="86" t="s">
        <v>613</v>
      </c>
      <c r="C839" s="82">
        <v>27000</v>
      </c>
      <c r="D839" s="82">
        <v>0</v>
      </c>
      <c r="E839" s="82">
        <v>13500</v>
      </c>
      <c r="F839" s="82">
        <v>0</v>
      </c>
      <c r="G839" s="82">
        <v>4950</v>
      </c>
      <c r="H839" s="82">
        <v>0</v>
      </c>
    </row>
    <row r="840" spans="1:8" x14ac:dyDescent="0.25">
      <c r="A840" s="77" t="s">
        <v>2</v>
      </c>
      <c r="B840" s="85" t="s">
        <v>3</v>
      </c>
      <c r="C840" s="83">
        <v>27000</v>
      </c>
      <c r="D840" s="83">
        <v>0</v>
      </c>
      <c r="E840" s="83">
        <v>13500</v>
      </c>
      <c r="F840" s="83">
        <v>0</v>
      </c>
      <c r="G840" s="83">
        <v>4950</v>
      </c>
      <c r="H840" s="83">
        <v>0</v>
      </c>
    </row>
    <row r="841" spans="1:8" x14ac:dyDescent="0.25">
      <c r="A841" s="77" t="s">
        <v>14</v>
      </c>
      <c r="B841" s="85" t="s">
        <v>15</v>
      </c>
      <c r="C841" s="83">
        <v>27000</v>
      </c>
      <c r="D841" s="83">
        <v>0</v>
      </c>
      <c r="E841" s="83">
        <v>13500</v>
      </c>
      <c r="F841" s="83">
        <v>0</v>
      </c>
      <c r="G841" s="83">
        <v>4950</v>
      </c>
      <c r="H841" s="83">
        <v>0</v>
      </c>
    </row>
    <row r="842" spans="1:8" x14ac:dyDescent="0.25">
      <c r="A842" s="75" t="s">
        <v>198</v>
      </c>
      <c r="B842" s="86" t="s">
        <v>197</v>
      </c>
      <c r="C842" s="82">
        <v>912000</v>
      </c>
      <c r="D842" s="82">
        <v>0</v>
      </c>
      <c r="E842" s="82">
        <v>456000</v>
      </c>
      <c r="F842" s="82">
        <v>0</v>
      </c>
      <c r="G842" s="82">
        <v>310232</v>
      </c>
      <c r="H842" s="82">
        <v>0</v>
      </c>
    </row>
    <row r="843" spans="1:8" x14ac:dyDescent="0.25">
      <c r="A843" s="77" t="s">
        <v>2</v>
      </c>
      <c r="B843" s="85" t="s">
        <v>3</v>
      </c>
      <c r="C843" s="83">
        <v>912000</v>
      </c>
      <c r="D843" s="83">
        <v>0</v>
      </c>
      <c r="E843" s="83">
        <v>456000</v>
      </c>
      <c r="F843" s="83">
        <v>0</v>
      </c>
      <c r="G843" s="83">
        <v>310232</v>
      </c>
      <c r="H843" s="83">
        <v>0</v>
      </c>
    </row>
    <row r="844" spans="1:8" x14ac:dyDescent="0.25">
      <c r="A844" s="77" t="s">
        <v>14</v>
      </c>
      <c r="B844" s="85" t="s">
        <v>15</v>
      </c>
      <c r="C844" s="83">
        <v>912000</v>
      </c>
      <c r="D844" s="83">
        <v>0</v>
      </c>
      <c r="E844" s="83">
        <v>456000</v>
      </c>
      <c r="F844" s="83">
        <v>0</v>
      </c>
      <c r="G844" s="83">
        <v>310232</v>
      </c>
      <c r="H844" s="83">
        <v>0</v>
      </c>
    </row>
    <row r="845" spans="1:8" ht="22.5" x14ac:dyDescent="0.25">
      <c r="A845" s="75" t="s">
        <v>354</v>
      </c>
      <c r="B845" s="86" t="s">
        <v>353</v>
      </c>
      <c r="C845" s="82">
        <v>540000</v>
      </c>
      <c r="D845" s="82">
        <v>0</v>
      </c>
      <c r="E845" s="82">
        <v>240000</v>
      </c>
      <c r="F845" s="82">
        <v>0</v>
      </c>
      <c r="G845" s="82">
        <v>184600</v>
      </c>
      <c r="H845" s="82">
        <v>0</v>
      </c>
    </row>
    <row r="846" spans="1:8" x14ac:dyDescent="0.25">
      <c r="A846" s="77" t="s">
        <v>2</v>
      </c>
      <c r="B846" s="85" t="s">
        <v>3</v>
      </c>
      <c r="C846" s="83">
        <v>540000</v>
      </c>
      <c r="D846" s="83">
        <v>0</v>
      </c>
      <c r="E846" s="83">
        <v>240000</v>
      </c>
      <c r="F846" s="83">
        <v>0</v>
      </c>
      <c r="G846" s="83">
        <v>184600</v>
      </c>
      <c r="H846" s="83">
        <v>0</v>
      </c>
    </row>
    <row r="847" spans="1:8" x14ac:dyDescent="0.25">
      <c r="A847" s="77" t="s">
        <v>14</v>
      </c>
      <c r="B847" s="85" t="s">
        <v>15</v>
      </c>
      <c r="C847" s="83">
        <v>540000</v>
      </c>
      <c r="D847" s="83">
        <v>0</v>
      </c>
      <c r="E847" s="83">
        <v>240000</v>
      </c>
      <c r="F847" s="83">
        <v>0</v>
      </c>
      <c r="G847" s="83">
        <v>184600</v>
      </c>
      <c r="H847" s="83">
        <v>0</v>
      </c>
    </row>
    <row r="848" spans="1:8" ht="22.5" x14ac:dyDescent="0.25">
      <c r="A848" s="75" t="s">
        <v>352</v>
      </c>
      <c r="B848" s="86" t="s">
        <v>351</v>
      </c>
      <c r="C848" s="82">
        <v>2207805</v>
      </c>
      <c r="D848" s="82">
        <v>0</v>
      </c>
      <c r="E848" s="82">
        <v>1078366</v>
      </c>
      <c r="F848" s="82">
        <v>0</v>
      </c>
      <c r="G848" s="82">
        <v>723195</v>
      </c>
      <c r="H848" s="82">
        <v>0</v>
      </c>
    </row>
    <row r="849" spans="1:8" x14ac:dyDescent="0.25">
      <c r="A849" s="77" t="s">
        <v>2</v>
      </c>
      <c r="B849" s="85" t="s">
        <v>3</v>
      </c>
      <c r="C849" s="83">
        <v>2207805</v>
      </c>
      <c r="D849" s="83">
        <v>0</v>
      </c>
      <c r="E849" s="83">
        <v>1078366</v>
      </c>
      <c r="F849" s="83">
        <v>0</v>
      </c>
      <c r="G849" s="83">
        <v>723195</v>
      </c>
      <c r="H849" s="83">
        <v>0</v>
      </c>
    </row>
    <row r="850" spans="1:8" x14ac:dyDescent="0.25">
      <c r="A850" s="77" t="s">
        <v>14</v>
      </c>
      <c r="B850" s="85" t="s">
        <v>15</v>
      </c>
      <c r="C850" s="83">
        <v>2207805</v>
      </c>
      <c r="D850" s="83">
        <v>0</v>
      </c>
      <c r="E850" s="83">
        <v>1078366</v>
      </c>
      <c r="F850" s="83">
        <v>0</v>
      </c>
      <c r="G850" s="83">
        <v>723195</v>
      </c>
      <c r="H850" s="83">
        <v>0</v>
      </c>
    </row>
    <row r="851" spans="1:8" ht="22.5" x14ac:dyDescent="0.25">
      <c r="A851" s="75" t="s">
        <v>433</v>
      </c>
      <c r="B851" s="86" t="s">
        <v>434</v>
      </c>
      <c r="C851" s="82">
        <v>6200</v>
      </c>
      <c r="D851" s="82">
        <v>0</v>
      </c>
      <c r="E851" s="82">
        <v>2170</v>
      </c>
      <c r="F851" s="82">
        <v>0</v>
      </c>
      <c r="G851" s="82">
        <v>2170</v>
      </c>
      <c r="H851" s="82">
        <v>0</v>
      </c>
    </row>
    <row r="852" spans="1:8" x14ac:dyDescent="0.25">
      <c r="A852" s="77" t="s">
        <v>2</v>
      </c>
      <c r="B852" s="85" t="s">
        <v>3</v>
      </c>
      <c r="C852" s="83">
        <v>6200</v>
      </c>
      <c r="D852" s="83">
        <v>0</v>
      </c>
      <c r="E852" s="83">
        <v>2170</v>
      </c>
      <c r="F852" s="83">
        <v>0</v>
      </c>
      <c r="G852" s="83">
        <v>2170</v>
      </c>
      <c r="H852" s="83">
        <v>0</v>
      </c>
    </row>
    <row r="853" spans="1:8" x14ac:dyDescent="0.25">
      <c r="A853" s="77" t="s">
        <v>14</v>
      </c>
      <c r="B853" s="85" t="s">
        <v>15</v>
      </c>
      <c r="C853" s="83">
        <v>6200</v>
      </c>
      <c r="D853" s="83">
        <v>0</v>
      </c>
      <c r="E853" s="83">
        <v>2170</v>
      </c>
      <c r="F853" s="83">
        <v>0</v>
      </c>
      <c r="G853" s="83">
        <v>2170</v>
      </c>
      <c r="H853" s="83">
        <v>0</v>
      </c>
    </row>
    <row r="854" spans="1:8" ht="33.75" x14ac:dyDescent="0.25">
      <c r="A854" s="75" t="s">
        <v>196</v>
      </c>
      <c r="B854" s="86" t="s">
        <v>195</v>
      </c>
      <c r="C854" s="82">
        <v>2483953</v>
      </c>
      <c r="D854" s="82">
        <v>0</v>
      </c>
      <c r="E854" s="82">
        <v>2275273</v>
      </c>
      <c r="F854" s="82">
        <v>0</v>
      </c>
      <c r="G854" s="82">
        <v>2075211.94</v>
      </c>
      <c r="H854" s="82">
        <v>0</v>
      </c>
    </row>
    <row r="855" spans="1:8" x14ac:dyDescent="0.25">
      <c r="A855" s="77" t="s">
        <v>2</v>
      </c>
      <c r="B855" s="85" t="s">
        <v>3</v>
      </c>
      <c r="C855" s="83">
        <v>2483953</v>
      </c>
      <c r="D855" s="83">
        <v>0</v>
      </c>
      <c r="E855" s="83">
        <v>2275273</v>
      </c>
      <c r="F855" s="83">
        <v>0</v>
      </c>
      <c r="G855" s="83">
        <v>2075211.94</v>
      </c>
      <c r="H855" s="83">
        <v>0</v>
      </c>
    </row>
    <row r="856" spans="1:8" x14ac:dyDescent="0.25">
      <c r="A856" s="77" t="s">
        <v>14</v>
      </c>
      <c r="B856" s="85" t="s">
        <v>15</v>
      </c>
      <c r="C856" s="83">
        <v>2483953</v>
      </c>
      <c r="D856" s="83">
        <v>0</v>
      </c>
      <c r="E856" s="83">
        <v>2275273</v>
      </c>
      <c r="F856" s="83">
        <v>0</v>
      </c>
      <c r="G856" s="83">
        <v>2075211.94</v>
      </c>
      <c r="H856" s="83">
        <v>0</v>
      </c>
    </row>
    <row r="857" spans="1:8" ht="22.5" x14ac:dyDescent="0.25">
      <c r="A857" s="75" t="s">
        <v>194</v>
      </c>
      <c r="B857" s="86" t="s">
        <v>350</v>
      </c>
      <c r="C857" s="82">
        <v>65000</v>
      </c>
      <c r="D857" s="82">
        <v>0</v>
      </c>
      <c r="E857" s="82">
        <v>50000</v>
      </c>
      <c r="F857" s="82">
        <v>0</v>
      </c>
      <c r="G857" s="82">
        <v>47000</v>
      </c>
      <c r="H857" s="82">
        <v>0</v>
      </c>
    </row>
    <row r="858" spans="1:8" x14ac:dyDescent="0.25">
      <c r="A858" s="77" t="s">
        <v>2</v>
      </c>
      <c r="B858" s="85" t="s">
        <v>3</v>
      </c>
      <c r="C858" s="83">
        <v>65000</v>
      </c>
      <c r="D858" s="83">
        <v>0</v>
      </c>
      <c r="E858" s="83">
        <v>50000</v>
      </c>
      <c r="F858" s="83">
        <v>0</v>
      </c>
      <c r="G858" s="83">
        <v>47000</v>
      </c>
      <c r="H858" s="83">
        <v>0</v>
      </c>
    </row>
    <row r="859" spans="1:8" x14ac:dyDescent="0.25">
      <c r="A859" s="77" t="s">
        <v>14</v>
      </c>
      <c r="B859" s="85" t="s">
        <v>15</v>
      </c>
      <c r="C859" s="83">
        <v>65000</v>
      </c>
      <c r="D859" s="83">
        <v>0</v>
      </c>
      <c r="E859" s="83">
        <v>50000</v>
      </c>
      <c r="F859" s="83">
        <v>0</v>
      </c>
      <c r="G859" s="83">
        <v>47000</v>
      </c>
      <c r="H859" s="83">
        <v>0</v>
      </c>
    </row>
    <row r="860" spans="1:8" ht="22.5" x14ac:dyDescent="0.25">
      <c r="A860" s="75" t="s">
        <v>193</v>
      </c>
      <c r="B860" s="86" t="s">
        <v>192</v>
      </c>
      <c r="C860" s="82">
        <v>150000</v>
      </c>
      <c r="D860" s="82">
        <v>0</v>
      </c>
      <c r="E860" s="82">
        <v>87000</v>
      </c>
      <c r="F860" s="82">
        <v>0</v>
      </c>
      <c r="G860" s="82">
        <v>85000</v>
      </c>
      <c r="H860" s="82">
        <v>0</v>
      </c>
    </row>
    <row r="861" spans="1:8" x14ac:dyDescent="0.25">
      <c r="A861" s="77" t="s">
        <v>2</v>
      </c>
      <c r="B861" s="85" t="s">
        <v>3</v>
      </c>
      <c r="C861" s="83">
        <v>150000</v>
      </c>
      <c r="D861" s="83">
        <v>0</v>
      </c>
      <c r="E861" s="83">
        <v>87000</v>
      </c>
      <c r="F861" s="83">
        <v>0</v>
      </c>
      <c r="G861" s="83">
        <v>85000</v>
      </c>
      <c r="H861" s="83">
        <v>0</v>
      </c>
    </row>
    <row r="862" spans="1:8" x14ac:dyDescent="0.25">
      <c r="A862" s="77" t="s">
        <v>14</v>
      </c>
      <c r="B862" s="85" t="s">
        <v>15</v>
      </c>
      <c r="C862" s="83">
        <v>150000</v>
      </c>
      <c r="D862" s="83">
        <v>0</v>
      </c>
      <c r="E862" s="83">
        <v>87000</v>
      </c>
      <c r="F862" s="83">
        <v>0</v>
      </c>
      <c r="G862" s="83">
        <v>85000</v>
      </c>
      <c r="H862" s="83">
        <v>0</v>
      </c>
    </row>
    <row r="863" spans="1:8" x14ac:dyDescent="0.25">
      <c r="A863" s="75" t="s">
        <v>598</v>
      </c>
      <c r="B863" s="86" t="s">
        <v>599</v>
      </c>
      <c r="C863" s="82">
        <v>2058403</v>
      </c>
      <c r="D863" s="82">
        <v>0</v>
      </c>
      <c r="E863" s="82">
        <v>2058403</v>
      </c>
      <c r="F863" s="82">
        <v>0</v>
      </c>
      <c r="G863" s="82">
        <v>1868771.94</v>
      </c>
      <c r="H863" s="82">
        <v>0</v>
      </c>
    </row>
    <row r="864" spans="1:8" x14ac:dyDescent="0.25">
      <c r="A864" s="77" t="s">
        <v>2</v>
      </c>
      <c r="B864" s="85" t="s">
        <v>3</v>
      </c>
      <c r="C864" s="83">
        <v>2058403</v>
      </c>
      <c r="D864" s="83">
        <v>0</v>
      </c>
      <c r="E864" s="83">
        <v>2058403</v>
      </c>
      <c r="F864" s="83">
        <v>0</v>
      </c>
      <c r="G864" s="83">
        <v>1868771.94</v>
      </c>
      <c r="H864" s="83">
        <v>0</v>
      </c>
    </row>
    <row r="865" spans="1:8" x14ac:dyDescent="0.25">
      <c r="A865" s="77" t="s">
        <v>14</v>
      </c>
      <c r="B865" s="85" t="s">
        <v>15</v>
      </c>
      <c r="C865" s="83">
        <v>2058403</v>
      </c>
      <c r="D865" s="83">
        <v>0</v>
      </c>
      <c r="E865" s="83">
        <v>2058403</v>
      </c>
      <c r="F865" s="83">
        <v>0</v>
      </c>
      <c r="G865" s="83">
        <v>1868771.94</v>
      </c>
      <c r="H865" s="83">
        <v>0</v>
      </c>
    </row>
    <row r="866" spans="1:8" ht="67.5" x14ac:dyDescent="0.25">
      <c r="A866" s="75" t="s">
        <v>551</v>
      </c>
      <c r="B866" s="86" t="s">
        <v>552</v>
      </c>
      <c r="C866" s="82">
        <v>112000</v>
      </c>
      <c r="D866" s="82">
        <v>0</v>
      </c>
      <c r="E866" s="82">
        <v>31000</v>
      </c>
      <c r="F866" s="82">
        <v>0</v>
      </c>
      <c r="G866" s="82">
        <v>31000</v>
      </c>
      <c r="H866" s="82">
        <v>0</v>
      </c>
    </row>
    <row r="867" spans="1:8" x14ac:dyDescent="0.25">
      <c r="A867" s="77" t="s">
        <v>2</v>
      </c>
      <c r="B867" s="85" t="s">
        <v>3</v>
      </c>
      <c r="C867" s="83">
        <v>112000</v>
      </c>
      <c r="D867" s="83">
        <v>0</v>
      </c>
      <c r="E867" s="83">
        <v>31000</v>
      </c>
      <c r="F867" s="83">
        <v>0</v>
      </c>
      <c r="G867" s="83">
        <v>31000</v>
      </c>
      <c r="H867" s="83">
        <v>0</v>
      </c>
    </row>
    <row r="868" spans="1:8" x14ac:dyDescent="0.25">
      <c r="A868" s="77" t="s">
        <v>14</v>
      </c>
      <c r="B868" s="85" t="s">
        <v>15</v>
      </c>
      <c r="C868" s="83">
        <v>112000</v>
      </c>
      <c r="D868" s="83">
        <v>0</v>
      </c>
      <c r="E868" s="83">
        <v>31000</v>
      </c>
      <c r="F868" s="83">
        <v>0</v>
      </c>
      <c r="G868" s="83">
        <v>31000</v>
      </c>
      <c r="H868" s="83">
        <v>0</v>
      </c>
    </row>
    <row r="869" spans="1:8" ht="22.5" x14ac:dyDescent="0.25">
      <c r="A869" s="75" t="s">
        <v>553</v>
      </c>
      <c r="B869" s="86" t="s">
        <v>554</v>
      </c>
      <c r="C869" s="82">
        <v>98550</v>
      </c>
      <c r="D869" s="82">
        <v>0</v>
      </c>
      <c r="E869" s="82">
        <v>48870</v>
      </c>
      <c r="F869" s="82">
        <v>0</v>
      </c>
      <c r="G869" s="82">
        <v>43440</v>
      </c>
      <c r="H869" s="82">
        <v>0</v>
      </c>
    </row>
    <row r="870" spans="1:8" x14ac:dyDescent="0.25">
      <c r="A870" s="77" t="s">
        <v>2</v>
      </c>
      <c r="B870" s="85" t="s">
        <v>3</v>
      </c>
      <c r="C870" s="83">
        <v>98550</v>
      </c>
      <c r="D870" s="83">
        <v>0</v>
      </c>
      <c r="E870" s="83">
        <v>48870</v>
      </c>
      <c r="F870" s="83">
        <v>0</v>
      </c>
      <c r="G870" s="83">
        <v>43440</v>
      </c>
      <c r="H870" s="83">
        <v>0</v>
      </c>
    </row>
    <row r="871" spans="1:8" x14ac:dyDescent="0.25">
      <c r="A871" s="77" t="s">
        <v>14</v>
      </c>
      <c r="B871" s="85" t="s">
        <v>15</v>
      </c>
      <c r="C871" s="83">
        <v>98550</v>
      </c>
      <c r="D871" s="83">
        <v>0</v>
      </c>
      <c r="E871" s="83">
        <v>48870</v>
      </c>
      <c r="F871" s="83">
        <v>0</v>
      </c>
      <c r="G871" s="83">
        <v>43440</v>
      </c>
      <c r="H871" s="83">
        <v>0</v>
      </c>
    </row>
    <row r="872" spans="1:8" ht="33.75" x14ac:dyDescent="0.25">
      <c r="A872" s="75" t="s">
        <v>191</v>
      </c>
      <c r="B872" s="86" t="s">
        <v>190</v>
      </c>
      <c r="C872" s="82">
        <v>1085245</v>
      </c>
      <c r="D872" s="82">
        <v>0</v>
      </c>
      <c r="E872" s="82">
        <v>839223</v>
      </c>
      <c r="F872" s="82">
        <v>0</v>
      </c>
      <c r="G872" s="82">
        <v>835706</v>
      </c>
      <c r="H872" s="82">
        <v>0</v>
      </c>
    </row>
    <row r="873" spans="1:8" x14ac:dyDescent="0.25">
      <c r="A873" s="77" t="s">
        <v>2</v>
      </c>
      <c r="B873" s="85" t="s">
        <v>3</v>
      </c>
      <c r="C873" s="83">
        <v>1085245</v>
      </c>
      <c r="D873" s="83">
        <v>0</v>
      </c>
      <c r="E873" s="83">
        <v>839223</v>
      </c>
      <c r="F873" s="83">
        <v>0</v>
      </c>
      <c r="G873" s="83">
        <v>835706</v>
      </c>
      <c r="H873" s="83">
        <v>0</v>
      </c>
    </row>
    <row r="874" spans="1:8" x14ac:dyDescent="0.25">
      <c r="A874" s="77" t="s">
        <v>14</v>
      </c>
      <c r="B874" s="85" t="s">
        <v>15</v>
      </c>
      <c r="C874" s="83">
        <v>1085245</v>
      </c>
      <c r="D874" s="83">
        <v>0</v>
      </c>
      <c r="E874" s="83">
        <v>839223</v>
      </c>
      <c r="F874" s="83">
        <v>0</v>
      </c>
      <c r="G874" s="83">
        <v>835706</v>
      </c>
      <c r="H874" s="83">
        <v>0</v>
      </c>
    </row>
    <row r="875" spans="1:8" ht="22.5" x14ac:dyDescent="0.25">
      <c r="A875" s="75" t="s">
        <v>401</v>
      </c>
      <c r="B875" s="86" t="s">
        <v>402</v>
      </c>
      <c r="C875" s="82">
        <v>198900</v>
      </c>
      <c r="D875" s="82">
        <v>0</v>
      </c>
      <c r="E875" s="82">
        <v>56268</v>
      </c>
      <c r="F875" s="82">
        <v>0</v>
      </c>
      <c r="G875" s="82">
        <v>55650</v>
      </c>
      <c r="H875" s="82">
        <v>0</v>
      </c>
    </row>
    <row r="876" spans="1:8" x14ac:dyDescent="0.25">
      <c r="A876" s="77" t="s">
        <v>2</v>
      </c>
      <c r="B876" s="85" t="s">
        <v>3</v>
      </c>
      <c r="C876" s="83">
        <v>198900</v>
      </c>
      <c r="D876" s="83">
        <v>0</v>
      </c>
      <c r="E876" s="83">
        <v>56268</v>
      </c>
      <c r="F876" s="83">
        <v>0</v>
      </c>
      <c r="G876" s="83">
        <v>55650</v>
      </c>
      <c r="H876" s="83">
        <v>0</v>
      </c>
    </row>
    <row r="877" spans="1:8" x14ac:dyDescent="0.25">
      <c r="A877" s="77" t="s">
        <v>14</v>
      </c>
      <c r="B877" s="85" t="s">
        <v>15</v>
      </c>
      <c r="C877" s="83">
        <v>198900</v>
      </c>
      <c r="D877" s="83">
        <v>0</v>
      </c>
      <c r="E877" s="83">
        <v>56268</v>
      </c>
      <c r="F877" s="83">
        <v>0</v>
      </c>
      <c r="G877" s="83">
        <v>55650</v>
      </c>
      <c r="H877" s="83">
        <v>0</v>
      </c>
    </row>
    <row r="878" spans="1:8" ht="33.75" x14ac:dyDescent="0.25">
      <c r="A878" s="75" t="s">
        <v>189</v>
      </c>
      <c r="B878" s="86" t="s">
        <v>188</v>
      </c>
      <c r="C878" s="82">
        <v>277495</v>
      </c>
      <c r="D878" s="82">
        <v>0</v>
      </c>
      <c r="E878" s="82">
        <v>217955</v>
      </c>
      <c r="F878" s="82">
        <v>0</v>
      </c>
      <c r="G878" s="82">
        <v>215056</v>
      </c>
      <c r="H878" s="82">
        <v>0</v>
      </c>
    </row>
    <row r="879" spans="1:8" x14ac:dyDescent="0.25">
      <c r="A879" s="77" t="s">
        <v>2</v>
      </c>
      <c r="B879" s="85" t="s">
        <v>3</v>
      </c>
      <c r="C879" s="83">
        <v>277495</v>
      </c>
      <c r="D879" s="83">
        <v>0</v>
      </c>
      <c r="E879" s="83">
        <v>217955</v>
      </c>
      <c r="F879" s="83">
        <v>0</v>
      </c>
      <c r="G879" s="83">
        <v>215056</v>
      </c>
      <c r="H879" s="83">
        <v>0</v>
      </c>
    </row>
    <row r="880" spans="1:8" x14ac:dyDescent="0.25">
      <c r="A880" s="77" t="s">
        <v>14</v>
      </c>
      <c r="B880" s="85" t="s">
        <v>15</v>
      </c>
      <c r="C880" s="83">
        <v>277495</v>
      </c>
      <c r="D880" s="83">
        <v>0</v>
      </c>
      <c r="E880" s="83">
        <v>217955</v>
      </c>
      <c r="F880" s="83">
        <v>0</v>
      </c>
      <c r="G880" s="83">
        <v>215056</v>
      </c>
      <c r="H880" s="83">
        <v>0</v>
      </c>
    </row>
    <row r="881" spans="1:8" ht="33.75" x14ac:dyDescent="0.25">
      <c r="A881" s="75" t="s">
        <v>349</v>
      </c>
      <c r="B881" s="86" t="s">
        <v>348</v>
      </c>
      <c r="C881" s="82">
        <v>608850</v>
      </c>
      <c r="D881" s="82">
        <v>0</v>
      </c>
      <c r="E881" s="82">
        <v>565000</v>
      </c>
      <c r="F881" s="82">
        <v>0</v>
      </c>
      <c r="G881" s="82">
        <v>565000</v>
      </c>
      <c r="H881" s="82">
        <v>0</v>
      </c>
    </row>
    <row r="882" spans="1:8" x14ac:dyDescent="0.25">
      <c r="A882" s="77" t="s">
        <v>2</v>
      </c>
      <c r="B882" s="85" t="s">
        <v>3</v>
      </c>
      <c r="C882" s="83">
        <v>608850</v>
      </c>
      <c r="D882" s="83">
        <v>0</v>
      </c>
      <c r="E882" s="83">
        <v>565000</v>
      </c>
      <c r="F882" s="83">
        <v>0</v>
      </c>
      <c r="G882" s="83">
        <v>565000</v>
      </c>
      <c r="H882" s="83">
        <v>0</v>
      </c>
    </row>
    <row r="883" spans="1:8" x14ac:dyDescent="0.25">
      <c r="A883" s="77" t="s">
        <v>14</v>
      </c>
      <c r="B883" s="85" t="s">
        <v>15</v>
      </c>
      <c r="C883" s="83">
        <v>608850</v>
      </c>
      <c r="D883" s="83">
        <v>0</v>
      </c>
      <c r="E883" s="83">
        <v>565000</v>
      </c>
      <c r="F883" s="83">
        <v>0</v>
      </c>
      <c r="G883" s="83">
        <v>565000</v>
      </c>
      <c r="H883" s="83">
        <v>0</v>
      </c>
    </row>
    <row r="884" spans="1:8" ht="22.5" x14ac:dyDescent="0.25">
      <c r="A884" s="75" t="s">
        <v>187</v>
      </c>
      <c r="B884" s="86" t="s">
        <v>347</v>
      </c>
      <c r="C884" s="82">
        <v>3080000</v>
      </c>
      <c r="D884" s="82">
        <v>0</v>
      </c>
      <c r="E884" s="82">
        <v>1530000</v>
      </c>
      <c r="F884" s="82">
        <v>0</v>
      </c>
      <c r="G884" s="82">
        <v>1157490</v>
      </c>
      <c r="H884" s="82">
        <v>0</v>
      </c>
    </row>
    <row r="885" spans="1:8" x14ac:dyDescent="0.25">
      <c r="A885" s="77" t="s">
        <v>2</v>
      </c>
      <c r="B885" s="85" t="s">
        <v>3</v>
      </c>
      <c r="C885" s="83">
        <v>3080000</v>
      </c>
      <c r="D885" s="83">
        <v>0</v>
      </c>
      <c r="E885" s="83">
        <v>1530000</v>
      </c>
      <c r="F885" s="83">
        <v>0</v>
      </c>
      <c r="G885" s="83">
        <v>1157490</v>
      </c>
      <c r="H885" s="83">
        <v>0</v>
      </c>
    </row>
    <row r="886" spans="1:8" x14ac:dyDescent="0.25">
      <c r="A886" s="77" t="s">
        <v>16</v>
      </c>
      <c r="B886" s="85" t="s">
        <v>17</v>
      </c>
      <c r="C886" s="83">
        <v>3080000</v>
      </c>
      <c r="D886" s="83">
        <v>0</v>
      </c>
      <c r="E886" s="83">
        <v>1530000</v>
      </c>
      <c r="F886" s="83">
        <v>0</v>
      </c>
      <c r="G886" s="83">
        <v>1157490</v>
      </c>
      <c r="H886" s="83">
        <v>0</v>
      </c>
    </row>
    <row r="887" spans="1:8" ht="22.5" x14ac:dyDescent="0.25">
      <c r="A887" s="75" t="s">
        <v>186</v>
      </c>
      <c r="B887" s="86" t="s">
        <v>185</v>
      </c>
      <c r="C887" s="82">
        <v>888460</v>
      </c>
      <c r="D887" s="82">
        <v>0</v>
      </c>
      <c r="E887" s="82">
        <v>368717</v>
      </c>
      <c r="F887" s="82">
        <v>0</v>
      </c>
      <c r="G887" s="82">
        <v>295010.08</v>
      </c>
      <c r="H887" s="82">
        <v>0</v>
      </c>
    </row>
    <row r="888" spans="1:8" x14ac:dyDescent="0.25">
      <c r="A888" s="99"/>
      <c r="B888" s="100" t="s">
        <v>736</v>
      </c>
      <c r="C888" s="83">
        <v>24</v>
      </c>
      <c r="D888" s="83">
        <v>0</v>
      </c>
      <c r="E888" s="83">
        <v>24</v>
      </c>
      <c r="F888" s="83">
        <v>0</v>
      </c>
      <c r="G888" s="83">
        <v>24</v>
      </c>
      <c r="H888" s="83">
        <v>0</v>
      </c>
    </row>
    <row r="889" spans="1:8" x14ac:dyDescent="0.25">
      <c r="A889" s="77" t="s">
        <v>2</v>
      </c>
      <c r="B889" s="85" t="s">
        <v>3</v>
      </c>
      <c r="C889" s="83">
        <v>888460</v>
      </c>
      <c r="D889" s="83">
        <v>0</v>
      </c>
      <c r="E889" s="83">
        <v>368717</v>
      </c>
      <c r="F889" s="83">
        <v>0</v>
      </c>
      <c r="G889" s="83">
        <v>295010.08</v>
      </c>
      <c r="H889" s="83">
        <v>0</v>
      </c>
    </row>
    <row r="890" spans="1:8" x14ac:dyDescent="0.25">
      <c r="A890" s="77" t="s">
        <v>4</v>
      </c>
      <c r="B890" s="85" t="s">
        <v>5</v>
      </c>
      <c r="C890" s="83">
        <v>358680</v>
      </c>
      <c r="D890" s="83">
        <v>0</v>
      </c>
      <c r="E890" s="83">
        <v>177540</v>
      </c>
      <c r="F890" s="83">
        <v>0</v>
      </c>
      <c r="G890" s="83">
        <v>164356.5</v>
      </c>
      <c r="H890" s="83">
        <v>0</v>
      </c>
    </row>
    <row r="891" spans="1:8" x14ac:dyDescent="0.25">
      <c r="A891" s="77" t="s">
        <v>6</v>
      </c>
      <c r="B891" s="85" t="s">
        <v>7</v>
      </c>
      <c r="C891" s="83">
        <v>196330</v>
      </c>
      <c r="D891" s="83">
        <v>0</v>
      </c>
      <c r="E891" s="83">
        <v>90207</v>
      </c>
      <c r="F891" s="83">
        <v>0</v>
      </c>
      <c r="G891" s="83">
        <v>81850.36</v>
      </c>
      <c r="H891" s="83">
        <v>0</v>
      </c>
    </row>
    <row r="892" spans="1:8" x14ac:dyDescent="0.25">
      <c r="A892" s="77" t="s">
        <v>16</v>
      </c>
      <c r="B892" s="85" t="s">
        <v>17</v>
      </c>
      <c r="C892" s="83">
        <v>333450</v>
      </c>
      <c r="D892" s="83">
        <v>0</v>
      </c>
      <c r="E892" s="83">
        <v>100970</v>
      </c>
      <c r="F892" s="83">
        <v>0</v>
      </c>
      <c r="G892" s="83">
        <v>48803.22</v>
      </c>
      <c r="H892" s="83">
        <v>0</v>
      </c>
    </row>
    <row r="893" spans="1:8" x14ac:dyDescent="0.25">
      <c r="A893" s="75" t="s">
        <v>184</v>
      </c>
      <c r="B893" s="86" t="s">
        <v>183</v>
      </c>
      <c r="C893" s="82">
        <v>485080</v>
      </c>
      <c r="D893" s="82">
        <v>0</v>
      </c>
      <c r="E893" s="82">
        <v>231377</v>
      </c>
      <c r="F893" s="82">
        <v>0</v>
      </c>
      <c r="G893" s="82">
        <v>212152.74</v>
      </c>
      <c r="H893" s="82">
        <v>0</v>
      </c>
    </row>
    <row r="894" spans="1:8" x14ac:dyDescent="0.25">
      <c r="A894" s="99"/>
      <c r="B894" s="100" t="s">
        <v>736</v>
      </c>
      <c r="C894" s="83">
        <v>24</v>
      </c>
      <c r="D894" s="83">
        <v>0</v>
      </c>
      <c r="E894" s="83">
        <v>24</v>
      </c>
      <c r="F894" s="83">
        <v>0</v>
      </c>
      <c r="G894" s="83">
        <v>24</v>
      </c>
      <c r="H894" s="83">
        <v>0</v>
      </c>
    </row>
    <row r="895" spans="1:8" x14ac:dyDescent="0.25">
      <c r="A895" s="77" t="s">
        <v>2</v>
      </c>
      <c r="B895" s="85" t="s">
        <v>3</v>
      </c>
      <c r="C895" s="83">
        <v>485080</v>
      </c>
      <c r="D895" s="83">
        <v>0</v>
      </c>
      <c r="E895" s="83">
        <v>231377</v>
      </c>
      <c r="F895" s="83">
        <v>0</v>
      </c>
      <c r="G895" s="83">
        <v>212152.74</v>
      </c>
      <c r="H895" s="83">
        <v>0</v>
      </c>
    </row>
    <row r="896" spans="1:8" x14ac:dyDescent="0.25">
      <c r="A896" s="77" t="s">
        <v>4</v>
      </c>
      <c r="B896" s="85" t="s">
        <v>5</v>
      </c>
      <c r="C896" s="83">
        <v>358680</v>
      </c>
      <c r="D896" s="83">
        <v>0</v>
      </c>
      <c r="E896" s="83">
        <v>177540</v>
      </c>
      <c r="F896" s="83">
        <v>0</v>
      </c>
      <c r="G896" s="83">
        <v>164356.5</v>
      </c>
      <c r="H896" s="83">
        <v>0</v>
      </c>
    </row>
    <row r="897" spans="1:8" x14ac:dyDescent="0.25">
      <c r="A897" s="77" t="s">
        <v>6</v>
      </c>
      <c r="B897" s="85" t="s">
        <v>7</v>
      </c>
      <c r="C897" s="83">
        <v>125450</v>
      </c>
      <c r="D897" s="83">
        <v>0</v>
      </c>
      <c r="E897" s="83">
        <v>53267</v>
      </c>
      <c r="F897" s="83">
        <v>0</v>
      </c>
      <c r="G897" s="83">
        <v>47633.36</v>
      </c>
      <c r="H897" s="83">
        <v>0</v>
      </c>
    </row>
    <row r="898" spans="1:8" x14ac:dyDescent="0.25">
      <c r="A898" s="77" t="s">
        <v>16</v>
      </c>
      <c r="B898" s="85" t="s">
        <v>17</v>
      </c>
      <c r="C898" s="83">
        <v>950</v>
      </c>
      <c r="D898" s="83">
        <v>0</v>
      </c>
      <c r="E898" s="83">
        <v>570</v>
      </c>
      <c r="F898" s="83">
        <v>0</v>
      </c>
      <c r="G898" s="83">
        <v>162.88</v>
      </c>
      <c r="H898" s="83">
        <v>0</v>
      </c>
    </row>
    <row r="899" spans="1:8" ht="22.5" x14ac:dyDescent="0.25">
      <c r="A899" s="75" t="s">
        <v>578</v>
      </c>
      <c r="B899" s="86" t="s">
        <v>579</v>
      </c>
      <c r="C899" s="82">
        <v>62500</v>
      </c>
      <c r="D899" s="82">
        <v>0</v>
      </c>
      <c r="E899" s="82">
        <v>0</v>
      </c>
      <c r="F899" s="82">
        <v>0</v>
      </c>
      <c r="G899" s="82">
        <v>0</v>
      </c>
      <c r="H899" s="82">
        <v>0</v>
      </c>
    </row>
    <row r="900" spans="1:8" x14ac:dyDescent="0.25">
      <c r="A900" s="77" t="s">
        <v>2</v>
      </c>
      <c r="B900" s="85" t="s">
        <v>3</v>
      </c>
      <c r="C900" s="83">
        <v>62500</v>
      </c>
      <c r="D900" s="83">
        <v>0</v>
      </c>
      <c r="E900" s="83">
        <v>0</v>
      </c>
      <c r="F900" s="83">
        <v>0</v>
      </c>
      <c r="G900" s="83">
        <v>0</v>
      </c>
      <c r="H900" s="83">
        <v>0</v>
      </c>
    </row>
    <row r="901" spans="1:8" x14ac:dyDescent="0.25">
      <c r="A901" s="77" t="s">
        <v>16</v>
      </c>
      <c r="B901" s="85" t="s">
        <v>17</v>
      </c>
      <c r="C901" s="83">
        <v>62500</v>
      </c>
      <c r="D901" s="83">
        <v>0</v>
      </c>
      <c r="E901" s="83">
        <v>0</v>
      </c>
      <c r="F901" s="83">
        <v>0</v>
      </c>
      <c r="G901" s="83">
        <v>0</v>
      </c>
      <c r="H901" s="83">
        <v>0</v>
      </c>
    </row>
    <row r="902" spans="1:8" x14ac:dyDescent="0.25">
      <c r="A902" s="75" t="s">
        <v>182</v>
      </c>
      <c r="B902" s="86" t="s">
        <v>181</v>
      </c>
      <c r="C902" s="82">
        <v>70880</v>
      </c>
      <c r="D902" s="82">
        <v>0</v>
      </c>
      <c r="E902" s="82">
        <v>36940</v>
      </c>
      <c r="F902" s="82">
        <v>0</v>
      </c>
      <c r="G902" s="82">
        <v>34217</v>
      </c>
      <c r="H902" s="82">
        <v>0</v>
      </c>
    </row>
    <row r="903" spans="1:8" x14ac:dyDescent="0.25">
      <c r="A903" s="77" t="s">
        <v>2</v>
      </c>
      <c r="B903" s="85" t="s">
        <v>3</v>
      </c>
      <c r="C903" s="83">
        <v>70880</v>
      </c>
      <c r="D903" s="83">
        <v>0</v>
      </c>
      <c r="E903" s="83">
        <v>36940</v>
      </c>
      <c r="F903" s="83">
        <v>0</v>
      </c>
      <c r="G903" s="83">
        <v>34217</v>
      </c>
      <c r="H903" s="83">
        <v>0</v>
      </c>
    </row>
    <row r="904" spans="1:8" x14ac:dyDescent="0.25">
      <c r="A904" s="77" t="s">
        <v>6</v>
      </c>
      <c r="B904" s="85" t="s">
        <v>7</v>
      </c>
      <c r="C904" s="83">
        <v>70880</v>
      </c>
      <c r="D904" s="83">
        <v>0</v>
      </c>
      <c r="E904" s="83">
        <v>36940</v>
      </c>
      <c r="F904" s="83">
        <v>0</v>
      </c>
      <c r="G904" s="83">
        <v>34217</v>
      </c>
      <c r="H904" s="83">
        <v>0</v>
      </c>
    </row>
    <row r="905" spans="1:8" ht="22.5" x14ac:dyDescent="0.25">
      <c r="A905" s="75" t="s">
        <v>580</v>
      </c>
      <c r="B905" s="86" t="s">
        <v>581</v>
      </c>
      <c r="C905" s="82">
        <v>35000</v>
      </c>
      <c r="D905" s="82">
        <v>0</v>
      </c>
      <c r="E905" s="82">
        <v>0</v>
      </c>
      <c r="F905" s="82">
        <v>0</v>
      </c>
      <c r="G905" s="82">
        <v>0</v>
      </c>
      <c r="H905" s="82">
        <v>0</v>
      </c>
    </row>
    <row r="906" spans="1:8" x14ac:dyDescent="0.25">
      <c r="A906" s="77" t="s">
        <v>2</v>
      </c>
      <c r="B906" s="85" t="s">
        <v>3</v>
      </c>
      <c r="C906" s="83">
        <v>35000</v>
      </c>
      <c r="D906" s="83">
        <v>0</v>
      </c>
      <c r="E906" s="83">
        <v>0</v>
      </c>
      <c r="F906" s="83">
        <v>0</v>
      </c>
      <c r="G906" s="83">
        <v>0</v>
      </c>
      <c r="H906" s="83">
        <v>0</v>
      </c>
    </row>
    <row r="907" spans="1:8" x14ac:dyDescent="0.25">
      <c r="A907" s="77" t="s">
        <v>16</v>
      </c>
      <c r="B907" s="85" t="s">
        <v>17</v>
      </c>
      <c r="C907" s="83">
        <v>35000</v>
      </c>
      <c r="D907" s="83">
        <v>0</v>
      </c>
      <c r="E907" s="83">
        <v>0</v>
      </c>
      <c r="F907" s="83">
        <v>0</v>
      </c>
      <c r="G907" s="83">
        <v>0</v>
      </c>
      <c r="H907" s="83">
        <v>0</v>
      </c>
    </row>
    <row r="908" spans="1:8" ht="22.5" x14ac:dyDescent="0.25">
      <c r="A908" s="75" t="s">
        <v>582</v>
      </c>
      <c r="B908" s="86" t="s">
        <v>583</v>
      </c>
      <c r="C908" s="82">
        <v>32000</v>
      </c>
      <c r="D908" s="82">
        <v>0</v>
      </c>
      <c r="E908" s="82">
        <v>0</v>
      </c>
      <c r="F908" s="82">
        <v>0</v>
      </c>
      <c r="G908" s="82">
        <v>0</v>
      </c>
      <c r="H908" s="82">
        <v>0</v>
      </c>
    </row>
    <row r="909" spans="1:8" x14ac:dyDescent="0.25">
      <c r="A909" s="77" t="s">
        <v>2</v>
      </c>
      <c r="B909" s="85" t="s">
        <v>3</v>
      </c>
      <c r="C909" s="83">
        <v>32000</v>
      </c>
      <c r="D909" s="83">
        <v>0</v>
      </c>
      <c r="E909" s="83">
        <v>0</v>
      </c>
      <c r="F909" s="83">
        <v>0</v>
      </c>
      <c r="G909" s="83">
        <v>0</v>
      </c>
      <c r="H909" s="83">
        <v>0</v>
      </c>
    </row>
    <row r="910" spans="1:8" x14ac:dyDescent="0.25">
      <c r="A910" s="77" t="s">
        <v>16</v>
      </c>
      <c r="B910" s="85" t="s">
        <v>17</v>
      </c>
      <c r="C910" s="83">
        <v>32000</v>
      </c>
      <c r="D910" s="83">
        <v>0</v>
      </c>
      <c r="E910" s="83">
        <v>0</v>
      </c>
      <c r="F910" s="83">
        <v>0</v>
      </c>
      <c r="G910" s="83">
        <v>0</v>
      </c>
      <c r="H910" s="83">
        <v>0</v>
      </c>
    </row>
    <row r="911" spans="1:8" ht="22.5" x14ac:dyDescent="0.25">
      <c r="A911" s="75" t="s">
        <v>584</v>
      </c>
      <c r="B911" s="86" t="s">
        <v>585</v>
      </c>
      <c r="C911" s="82">
        <v>172000</v>
      </c>
      <c r="D911" s="82">
        <v>0</v>
      </c>
      <c r="E911" s="82">
        <v>88000</v>
      </c>
      <c r="F911" s="82">
        <v>0</v>
      </c>
      <c r="G911" s="82">
        <v>48640.34</v>
      </c>
      <c r="H911" s="82">
        <v>0</v>
      </c>
    </row>
    <row r="912" spans="1:8" x14ac:dyDescent="0.25">
      <c r="A912" s="77" t="s">
        <v>2</v>
      </c>
      <c r="B912" s="85" t="s">
        <v>3</v>
      </c>
      <c r="C912" s="83">
        <v>172000</v>
      </c>
      <c r="D912" s="83">
        <v>0</v>
      </c>
      <c r="E912" s="83">
        <v>88000</v>
      </c>
      <c r="F912" s="83">
        <v>0</v>
      </c>
      <c r="G912" s="83">
        <v>48640.34</v>
      </c>
      <c r="H912" s="83">
        <v>0</v>
      </c>
    </row>
    <row r="913" spans="1:8" x14ac:dyDescent="0.25">
      <c r="A913" s="77" t="s">
        <v>16</v>
      </c>
      <c r="B913" s="85" t="s">
        <v>17</v>
      </c>
      <c r="C913" s="83">
        <v>172000</v>
      </c>
      <c r="D913" s="83">
        <v>0</v>
      </c>
      <c r="E913" s="83">
        <v>88000</v>
      </c>
      <c r="F913" s="83">
        <v>0</v>
      </c>
      <c r="G913" s="83">
        <v>48640.34</v>
      </c>
      <c r="H913" s="83">
        <v>0</v>
      </c>
    </row>
    <row r="914" spans="1:8" x14ac:dyDescent="0.25">
      <c r="A914" s="75" t="s">
        <v>586</v>
      </c>
      <c r="B914" s="86" t="s">
        <v>587</v>
      </c>
      <c r="C914" s="82">
        <v>31000</v>
      </c>
      <c r="D914" s="82">
        <v>0</v>
      </c>
      <c r="E914" s="82">
        <v>12400</v>
      </c>
      <c r="F914" s="82">
        <v>0</v>
      </c>
      <c r="G914" s="82">
        <v>0</v>
      </c>
      <c r="H914" s="82">
        <v>0</v>
      </c>
    </row>
    <row r="915" spans="1:8" x14ac:dyDescent="0.25">
      <c r="A915" s="77" t="s">
        <v>2</v>
      </c>
      <c r="B915" s="85" t="s">
        <v>3</v>
      </c>
      <c r="C915" s="83">
        <v>31000</v>
      </c>
      <c r="D915" s="83">
        <v>0</v>
      </c>
      <c r="E915" s="83">
        <v>12400</v>
      </c>
      <c r="F915" s="83">
        <v>0</v>
      </c>
      <c r="G915" s="83">
        <v>0</v>
      </c>
      <c r="H915" s="83">
        <v>0</v>
      </c>
    </row>
    <row r="916" spans="1:8" x14ac:dyDescent="0.25">
      <c r="A916" s="77" t="s">
        <v>16</v>
      </c>
      <c r="B916" s="85" t="s">
        <v>17</v>
      </c>
      <c r="C916" s="83">
        <v>31000</v>
      </c>
      <c r="D916" s="83">
        <v>0</v>
      </c>
      <c r="E916" s="83">
        <v>12400</v>
      </c>
      <c r="F916" s="83">
        <v>0</v>
      </c>
      <c r="G916" s="83">
        <v>0</v>
      </c>
      <c r="H916" s="83">
        <v>0</v>
      </c>
    </row>
    <row r="917" spans="1:8" ht="22.5" x14ac:dyDescent="0.25">
      <c r="A917" s="75" t="s">
        <v>346</v>
      </c>
      <c r="B917" s="86" t="s">
        <v>345</v>
      </c>
      <c r="C917" s="82">
        <v>2127848</v>
      </c>
      <c r="D917" s="82">
        <v>0</v>
      </c>
      <c r="E917" s="82">
        <v>928168</v>
      </c>
      <c r="F917" s="82">
        <v>0</v>
      </c>
      <c r="G917" s="82">
        <v>923035</v>
      </c>
      <c r="H917" s="82">
        <v>0</v>
      </c>
    </row>
    <row r="918" spans="1:8" x14ac:dyDescent="0.25">
      <c r="A918" s="77" t="s">
        <v>2</v>
      </c>
      <c r="B918" s="85" t="s">
        <v>3</v>
      </c>
      <c r="C918" s="83">
        <v>2127848</v>
      </c>
      <c r="D918" s="83">
        <v>0</v>
      </c>
      <c r="E918" s="83">
        <v>928168</v>
      </c>
      <c r="F918" s="83">
        <v>0</v>
      </c>
      <c r="G918" s="83">
        <v>923035</v>
      </c>
      <c r="H918" s="83">
        <v>0</v>
      </c>
    </row>
    <row r="919" spans="1:8" x14ac:dyDescent="0.25">
      <c r="A919" s="77" t="s">
        <v>14</v>
      </c>
      <c r="B919" s="85" t="s">
        <v>15</v>
      </c>
      <c r="C919" s="83">
        <v>2127848</v>
      </c>
      <c r="D919" s="83">
        <v>0</v>
      </c>
      <c r="E919" s="83">
        <v>928168</v>
      </c>
      <c r="F919" s="83">
        <v>0</v>
      </c>
      <c r="G919" s="83">
        <v>923035</v>
      </c>
      <c r="H919" s="83">
        <v>0</v>
      </c>
    </row>
    <row r="920" spans="1:8" ht="33.75" x14ac:dyDescent="0.25">
      <c r="A920" s="75" t="s">
        <v>344</v>
      </c>
      <c r="B920" s="86" t="s">
        <v>180</v>
      </c>
      <c r="C920" s="82">
        <v>730750</v>
      </c>
      <c r="D920" s="82">
        <v>0</v>
      </c>
      <c r="E920" s="82">
        <v>316750</v>
      </c>
      <c r="F920" s="82">
        <v>0</v>
      </c>
      <c r="G920" s="82">
        <v>316750</v>
      </c>
      <c r="H920" s="82">
        <v>0</v>
      </c>
    </row>
    <row r="921" spans="1:8" x14ac:dyDescent="0.25">
      <c r="A921" s="77" t="s">
        <v>2</v>
      </c>
      <c r="B921" s="85" t="s">
        <v>3</v>
      </c>
      <c r="C921" s="83">
        <v>730750</v>
      </c>
      <c r="D921" s="83">
        <v>0</v>
      </c>
      <c r="E921" s="83">
        <v>316750</v>
      </c>
      <c r="F921" s="83">
        <v>0</v>
      </c>
      <c r="G921" s="83">
        <v>316750</v>
      </c>
      <c r="H921" s="83">
        <v>0</v>
      </c>
    </row>
    <row r="922" spans="1:8" x14ac:dyDescent="0.25">
      <c r="A922" s="77" t="s">
        <v>14</v>
      </c>
      <c r="B922" s="85" t="s">
        <v>15</v>
      </c>
      <c r="C922" s="83">
        <v>730750</v>
      </c>
      <c r="D922" s="83">
        <v>0</v>
      </c>
      <c r="E922" s="83">
        <v>316750</v>
      </c>
      <c r="F922" s="83">
        <v>0</v>
      </c>
      <c r="G922" s="83">
        <v>316750</v>
      </c>
      <c r="H922" s="83">
        <v>0</v>
      </c>
    </row>
    <row r="923" spans="1:8" ht="22.5" x14ac:dyDescent="0.25">
      <c r="A923" s="75" t="s">
        <v>435</v>
      </c>
      <c r="B923" s="86" t="s">
        <v>436</v>
      </c>
      <c r="C923" s="82">
        <v>344818</v>
      </c>
      <c r="D923" s="82">
        <v>0</v>
      </c>
      <c r="E923" s="82">
        <v>155298</v>
      </c>
      <c r="F923" s="82">
        <v>0</v>
      </c>
      <c r="G923" s="82">
        <v>150165</v>
      </c>
      <c r="H923" s="82">
        <v>0</v>
      </c>
    </row>
    <row r="924" spans="1:8" x14ac:dyDescent="0.25">
      <c r="A924" s="77" t="s">
        <v>2</v>
      </c>
      <c r="B924" s="85" t="s">
        <v>3</v>
      </c>
      <c r="C924" s="83">
        <v>344818</v>
      </c>
      <c r="D924" s="83">
        <v>0</v>
      </c>
      <c r="E924" s="83">
        <v>155298</v>
      </c>
      <c r="F924" s="83">
        <v>0</v>
      </c>
      <c r="G924" s="83">
        <v>150165</v>
      </c>
      <c r="H924" s="83">
        <v>0</v>
      </c>
    </row>
    <row r="925" spans="1:8" x14ac:dyDescent="0.25">
      <c r="A925" s="77" t="s">
        <v>14</v>
      </c>
      <c r="B925" s="85" t="s">
        <v>15</v>
      </c>
      <c r="C925" s="83">
        <v>344818</v>
      </c>
      <c r="D925" s="83">
        <v>0</v>
      </c>
      <c r="E925" s="83">
        <v>155298</v>
      </c>
      <c r="F925" s="83">
        <v>0</v>
      </c>
      <c r="G925" s="83">
        <v>150165</v>
      </c>
      <c r="H925" s="83">
        <v>0</v>
      </c>
    </row>
    <row r="926" spans="1:8" ht="22.5" x14ac:dyDescent="0.25">
      <c r="A926" s="75" t="s">
        <v>555</v>
      </c>
      <c r="B926" s="86" t="s">
        <v>556</v>
      </c>
      <c r="C926" s="82">
        <v>1052280</v>
      </c>
      <c r="D926" s="82">
        <v>0</v>
      </c>
      <c r="E926" s="82">
        <v>456120</v>
      </c>
      <c r="F926" s="82">
        <v>0</v>
      </c>
      <c r="G926" s="82">
        <v>456120</v>
      </c>
      <c r="H926" s="82">
        <v>0</v>
      </c>
    </row>
    <row r="927" spans="1:8" x14ac:dyDescent="0.25">
      <c r="A927" s="77" t="s">
        <v>2</v>
      </c>
      <c r="B927" s="85" t="s">
        <v>3</v>
      </c>
      <c r="C927" s="83">
        <v>1052280</v>
      </c>
      <c r="D927" s="83">
        <v>0</v>
      </c>
      <c r="E927" s="83">
        <v>456120</v>
      </c>
      <c r="F927" s="83">
        <v>0</v>
      </c>
      <c r="G927" s="83">
        <v>456120</v>
      </c>
      <c r="H927" s="83">
        <v>0</v>
      </c>
    </row>
    <row r="928" spans="1:8" x14ac:dyDescent="0.25">
      <c r="A928" s="77" t="s">
        <v>14</v>
      </c>
      <c r="B928" s="85" t="s">
        <v>15</v>
      </c>
      <c r="C928" s="83">
        <v>1052280</v>
      </c>
      <c r="D928" s="83">
        <v>0</v>
      </c>
      <c r="E928" s="83">
        <v>456120</v>
      </c>
      <c r="F928" s="83">
        <v>0</v>
      </c>
      <c r="G928" s="83">
        <v>456120</v>
      </c>
      <c r="H928" s="83">
        <v>0</v>
      </c>
    </row>
    <row r="929" spans="1:8" ht="56.25" x14ac:dyDescent="0.25">
      <c r="A929" s="75" t="s">
        <v>614</v>
      </c>
      <c r="B929" s="86" t="s">
        <v>615</v>
      </c>
      <c r="C929" s="82">
        <v>421960</v>
      </c>
      <c r="D929" s="82">
        <v>0</v>
      </c>
      <c r="E929" s="82">
        <v>421960</v>
      </c>
      <c r="F929" s="82">
        <v>0</v>
      </c>
      <c r="G929" s="82">
        <v>421956</v>
      </c>
      <c r="H929" s="82">
        <v>0</v>
      </c>
    </row>
    <row r="930" spans="1:8" x14ac:dyDescent="0.25">
      <c r="A930" s="77" t="s">
        <v>2</v>
      </c>
      <c r="B930" s="85" t="s">
        <v>3</v>
      </c>
      <c r="C930" s="83">
        <v>421960</v>
      </c>
      <c r="D930" s="83">
        <v>0</v>
      </c>
      <c r="E930" s="83">
        <v>421960</v>
      </c>
      <c r="F930" s="83">
        <v>0</v>
      </c>
      <c r="G930" s="83">
        <v>421956</v>
      </c>
      <c r="H930" s="83">
        <v>0</v>
      </c>
    </row>
    <row r="931" spans="1:8" x14ac:dyDescent="0.25">
      <c r="A931" s="77" t="s">
        <v>6</v>
      </c>
      <c r="B931" s="85" t="s">
        <v>7</v>
      </c>
      <c r="C931" s="83">
        <v>421960</v>
      </c>
      <c r="D931" s="83">
        <v>0</v>
      </c>
      <c r="E931" s="83">
        <v>421960</v>
      </c>
      <c r="F931" s="83">
        <v>0</v>
      </c>
      <c r="G931" s="83">
        <v>421956</v>
      </c>
      <c r="H931" s="83">
        <v>0</v>
      </c>
    </row>
    <row r="932" spans="1:8" ht="22.5" x14ac:dyDescent="0.25">
      <c r="A932" s="75" t="s">
        <v>179</v>
      </c>
      <c r="B932" s="86" t="s">
        <v>178</v>
      </c>
      <c r="C932" s="82">
        <v>20905049</v>
      </c>
      <c r="D932" s="82">
        <v>0</v>
      </c>
      <c r="E932" s="82">
        <v>8847962</v>
      </c>
      <c r="F932" s="82">
        <v>0</v>
      </c>
      <c r="G932" s="82">
        <v>7853400.25</v>
      </c>
      <c r="H932" s="82">
        <v>0</v>
      </c>
    </row>
    <row r="933" spans="1:8" x14ac:dyDescent="0.25">
      <c r="A933" s="99"/>
      <c r="B933" s="100" t="s">
        <v>736</v>
      </c>
      <c r="C933" s="83">
        <v>317</v>
      </c>
      <c r="D933" s="83">
        <v>0</v>
      </c>
      <c r="E933" s="83">
        <v>317</v>
      </c>
      <c r="F933" s="83">
        <v>0</v>
      </c>
      <c r="G933" s="83">
        <v>317</v>
      </c>
      <c r="H933" s="83">
        <v>0</v>
      </c>
    </row>
    <row r="934" spans="1:8" x14ac:dyDescent="0.25">
      <c r="A934" s="77" t="s">
        <v>2</v>
      </c>
      <c r="B934" s="85" t="s">
        <v>3</v>
      </c>
      <c r="C934" s="83">
        <v>18369404</v>
      </c>
      <c r="D934" s="83">
        <v>0</v>
      </c>
      <c r="E934" s="83">
        <v>7911728</v>
      </c>
      <c r="F934" s="83">
        <v>0</v>
      </c>
      <c r="G934" s="83">
        <v>7060092.9000000004</v>
      </c>
      <c r="H934" s="83">
        <v>0</v>
      </c>
    </row>
    <row r="935" spans="1:8" x14ac:dyDescent="0.25">
      <c r="A935" s="77" t="s">
        <v>4</v>
      </c>
      <c r="B935" s="85" t="s">
        <v>5</v>
      </c>
      <c r="C935" s="83">
        <v>5525770</v>
      </c>
      <c r="D935" s="83">
        <v>0</v>
      </c>
      <c r="E935" s="83">
        <v>2746155</v>
      </c>
      <c r="F935" s="83">
        <v>0</v>
      </c>
      <c r="G935" s="83">
        <v>2588469.4500000002</v>
      </c>
      <c r="H935" s="83">
        <v>0</v>
      </c>
    </row>
    <row r="936" spans="1:8" x14ac:dyDescent="0.25">
      <c r="A936" s="77" t="s">
        <v>6</v>
      </c>
      <c r="B936" s="85" t="s">
        <v>7</v>
      </c>
      <c r="C936" s="83">
        <v>6563398</v>
      </c>
      <c r="D936" s="83">
        <v>0</v>
      </c>
      <c r="E936" s="83">
        <v>2801335</v>
      </c>
      <c r="F936" s="83">
        <v>0</v>
      </c>
      <c r="G936" s="83">
        <v>2365768.91</v>
      </c>
      <c r="H936" s="83">
        <v>0</v>
      </c>
    </row>
    <row r="937" spans="1:8" x14ac:dyDescent="0.25">
      <c r="A937" s="77" t="s">
        <v>10</v>
      </c>
      <c r="B937" s="85" t="s">
        <v>11</v>
      </c>
      <c r="C937" s="83">
        <v>1028220</v>
      </c>
      <c r="D937" s="83">
        <v>0</v>
      </c>
      <c r="E937" s="83">
        <v>903624</v>
      </c>
      <c r="F937" s="83">
        <v>0</v>
      </c>
      <c r="G937" s="83">
        <v>766337.4</v>
      </c>
      <c r="H937" s="83">
        <v>0</v>
      </c>
    </row>
    <row r="938" spans="1:8" x14ac:dyDescent="0.25">
      <c r="A938" s="77" t="s">
        <v>14</v>
      </c>
      <c r="B938" s="85" t="s">
        <v>15</v>
      </c>
      <c r="C938" s="83">
        <v>57668</v>
      </c>
      <c r="D938" s="83">
        <v>0</v>
      </c>
      <c r="E938" s="83">
        <v>56168</v>
      </c>
      <c r="F938" s="83">
        <v>0</v>
      </c>
      <c r="G938" s="83">
        <v>54663.7</v>
      </c>
      <c r="H938" s="83">
        <v>0</v>
      </c>
    </row>
    <row r="939" spans="1:8" x14ac:dyDescent="0.25">
      <c r="A939" s="77" t="s">
        <v>16</v>
      </c>
      <c r="B939" s="85" t="s">
        <v>17</v>
      </c>
      <c r="C939" s="83">
        <v>5194348</v>
      </c>
      <c r="D939" s="83">
        <v>0</v>
      </c>
      <c r="E939" s="83">
        <v>1404446</v>
      </c>
      <c r="F939" s="83">
        <v>0</v>
      </c>
      <c r="G939" s="83">
        <v>1284853.44</v>
      </c>
      <c r="H939" s="83">
        <v>0</v>
      </c>
    </row>
    <row r="940" spans="1:8" x14ac:dyDescent="0.25">
      <c r="A940" s="77" t="s">
        <v>18</v>
      </c>
      <c r="B940" s="85" t="s">
        <v>19</v>
      </c>
      <c r="C940" s="83">
        <v>2535645</v>
      </c>
      <c r="D940" s="83">
        <v>0</v>
      </c>
      <c r="E940" s="83">
        <v>936234</v>
      </c>
      <c r="F940" s="83">
        <v>0</v>
      </c>
      <c r="G940" s="83">
        <v>793307.35</v>
      </c>
      <c r="H940" s="83">
        <v>0</v>
      </c>
    </row>
    <row r="941" spans="1:8" ht="33.75" x14ac:dyDescent="0.25">
      <c r="A941" s="75" t="s">
        <v>177</v>
      </c>
      <c r="B941" s="86" t="s">
        <v>176</v>
      </c>
      <c r="C941" s="82">
        <v>2750252</v>
      </c>
      <c r="D941" s="82">
        <v>0</v>
      </c>
      <c r="E941" s="82">
        <v>1410814</v>
      </c>
      <c r="F941" s="82">
        <v>0</v>
      </c>
      <c r="G941" s="82">
        <v>1213600.3600000001</v>
      </c>
      <c r="H941" s="82">
        <v>0</v>
      </c>
    </row>
    <row r="942" spans="1:8" x14ac:dyDescent="0.25">
      <c r="A942" s="99"/>
      <c r="B942" s="100" t="s">
        <v>736</v>
      </c>
      <c r="C942" s="83">
        <v>77</v>
      </c>
      <c r="D942" s="83">
        <v>0</v>
      </c>
      <c r="E942" s="83">
        <v>77</v>
      </c>
      <c r="F942" s="83">
        <v>0</v>
      </c>
      <c r="G942" s="83">
        <v>77</v>
      </c>
      <c r="H942" s="83">
        <v>0</v>
      </c>
    </row>
    <row r="943" spans="1:8" x14ac:dyDescent="0.25">
      <c r="A943" s="77" t="s">
        <v>2</v>
      </c>
      <c r="B943" s="85" t="s">
        <v>3</v>
      </c>
      <c r="C943" s="83">
        <v>2722252</v>
      </c>
      <c r="D943" s="83">
        <v>0</v>
      </c>
      <c r="E943" s="83">
        <v>1382814</v>
      </c>
      <c r="F943" s="83">
        <v>0</v>
      </c>
      <c r="G943" s="83">
        <v>1187901.3600000001</v>
      </c>
      <c r="H943" s="83">
        <v>0</v>
      </c>
    </row>
    <row r="944" spans="1:8" x14ac:dyDescent="0.25">
      <c r="A944" s="77" t="s">
        <v>4</v>
      </c>
      <c r="B944" s="85" t="s">
        <v>5</v>
      </c>
      <c r="C944" s="83">
        <v>2041147</v>
      </c>
      <c r="D944" s="83">
        <v>0</v>
      </c>
      <c r="E944" s="83">
        <v>1018916</v>
      </c>
      <c r="F944" s="83">
        <v>0</v>
      </c>
      <c r="G944" s="83">
        <v>943398.43</v>
      </c>
      <c r="H944" s="83">
        <v>0</v>
      </c>
    </row>
    <row r="945" spans="1:8" x14ac:dyDescent="0.25">
      <c r="A945" s="77" t="s">
        <v>6</v>
      </c>
      <c r="B945" s="85" t="s">
        <v>7</v>
      </c>
      <c r="C945" s="83">
        <v>669289</v>
      </c>
      <c r="D945" s="83">
        <v>0</v>
      </c>
      <c r="E945" s="83">
        <v>356282</v>
      </c>
      <c r="F945" s="83">
        <v>0</v>
      </c>
      <c r="G945" s="83">
        <v>239295.69</v>
      </c>
      <c r="H945" s="83">
        <v>0</v>
      </c>
    </row>
    <row r="946" spans="1:8" x14ac:dyDescent="0.25">
      <c r="A946" s="77" t="s">
        <v>14</v>
      </c>
      <c r="B946" s="85" t="s">
        <v>15</v>
      </c>
      <c r="C946" s="83">
        <v>3316</v>
      </c>
      <c r="D946" s="83">
        <v>0</v>
      </c>
      <c r="E946" s="83">
        <v>3316</v>
      </c>
      <c r="F946" s="83">
        <v>0</v>
      </c>
      <c r="G946" s="83">
        <v>3315.1</v>
      </c>
      <c r="H946" s="83">
        <v>0</v>
      </c>
    </row>
    <row r="947" spans="1:8" x14ac:dyDescent="0.25">
      <c r="A947" s="77" t="s">
        <v>16</v>
      </c>
      <c r="B947" s="85" t="s">
        <v>17</v>
      </c>
      <c r="C947" s="83">
        <v>8500</v>
      </c>
      <c r="D947" s="83">
        <v>0</v>
      </c>
      <c r="E947" s="83">
        <v>4300</v>
      </c>
      <c r="F947" s="83">
        <v>0</v>
      </c>
      <c r="G947" s="83">
        <v>1892.14</v>
      </c>
      <c r="H947" s="83">
        <v>0</v>
      </c>
    </row>
    <row r="948" spans="1:8" x14ac:dyDescent="0.25">
      <c r="A948" s="77" t="s">
        <v>18</v>
      </c>
      <c r="B948" s="85" t="s">
        <v>19</v>
      </c>
      <c r="C948" s="83">
        <v>28000</v>
      </c>
      <c r="D948" s="83">
        <v>0</v>
      </c>
      <c r="E948" s="83">
        <v>28000</v>
      </c>
      <c r="F948" s="83">
        <v>0</v>
      </c>
      <c r="G948" s="83">
        <v>25699</v>
      </c>
      <c r="H948" s="83">
        <v>0</v>
      </c>
    </row>
    <row r="949" spans="1:8" x14ac:dyDescent="0.25">
      <c r="A949" s="75" t="s">
        <v>410</v>
      </c>
      <c r="B949" s="86" t="s">
        <v>411</v>
      </c>
      <c r="C949" s="82">
        <v>314880</v>
      </c>
      <c r="D949" s="82">
        <v>0</v>
      </c>
      <c r="E949" s="82">
        <v>125600</v>
      </c>
      <c r="F949" s="82">
        <v>0</v>
      </c>
      <c r="G949" s="82">
        <v>110907.95</v>
      </c>
      <c r="H949" s="82">
        <v>0</v>
      </c>
    </row>
    <row r="950" spans="1:8" x14ac:dyDescent="0.25">
      <c r="A950" s="77" t="s">
        <v>2</v>
      </c>
      <c r="B950" s="85" t="s">
        <v>3</v>
      </c>
      <c r="C950" s="83">
        <v>308075</v>
      </c>
      <c r="D950" s="83">
        <v>0</v>
      </c>
      <c r="E950" s="83">
        <v>118795</v>
      </c>
      <c r="F950" s="83">
        <v>0</v>
      </c>
      <c r="G950" s="83">
        <v>104103.6</v>
      </c>
      <c r="H950" s="83">
        <v>0</v>
      </c>
    </row>
    <row r="951" spans="1:8" x14ac:dyDescent="0.25">
      <c r="A951" s="77" t="s">
        <v>6</v>
      </c>
      <c r="B951" s="85" t="s">
        <v>7</v>
      </c>
      <c r="C951" s="83">
        <v>303813</v>
      </c>
      <c r="D951" s="83">
        <v>0</v>
      </c>
      <c r="E951" s="83">
        <v>114533</v>
      </c>
      <c r="F951" s="83">
        <v>0</v>
      </c>
      <c r="G951" s="83">
        <v>99842.55</v>
      </c>
      <c r="H951" s="83">
        <v>0</v>
      </c>
    </row>
    <row r="952" spans="1:8" x14ac:dyDescent="0.25">
      <c r="A952" s="77" t="s">
        <v>14</v>
      </c>
      <c r="B952" s="85" t="s">
        <v>15</v>
      </c>
      <c r="C952" s="83">
        <v>4262</v>
      </c>
      <c r="D952" s="83">
        <v>0</v>
      </c>
      <c r="E952" s="83">
        <v>4262</v>
      </c>
      <c r="F952" s="83">
        <v>0</v>
      </c>
      <c r="G952" s="83">
        <v>4261.05</v>
      </c>
      <c r="H952" s="83">
        <v>0</v>
      </c>
    </row>
    <row r="953" spans="1:8" x14ac:dyDescent="0.25">
      <c r="A953" s="77" t="s">
        <v>18</v>
      </c>
      <c r="B953" s="85" t="s">
        <v>19</v>
      </c>
      <c r="C953" s="83">
        <v>6805</v>
      </c>
      <c r="D953" s="83">
        <v>0</v>
      </c>
      <c r="E953" s="83">
        <v>6805</v>
      </c>
      <c r="F953" s="83">
        <v>0</v>
      </c>
      <c r="G953" s="83">
        <v>6804.35</v>
      </c>
      <c r="H953" s="83">
        <v>0</v>
      </c>
    </row>
    <row r="954" spans="1:8" ht="22.5" x14ac:dyDescent="0.25">
      <c r="A954" s="75" t="s">
        <v>437</v>
      </c>
      <c r="B954" s="86" t="s">
        <v>403</v>
      </c>
      <c r="C954" s="82">
        <v>94800</v>
      </c>
      <c r="D954" s="82">
        <v>0</v>
      </c>
      <c r="E954" s="82">
        <v>40000</v>
      </c>
      <c r="F954" s="82">
        <v>0</v>
      </c>
      <c r="G954" s="82">
        <v>30000</v>
      </c>
      <c r="H954" s="82">
        <v>0</v>
      </c>
    </row>
    <row r="955" spans="1:8" x14ac:dyDescent="0.25">
      <c r="A955" s="77" t="s">
        <v>2</v>
      </c>
      <c r="B955" s="85" t="s">
        <v>3</v>
      </c>
      <c r="C955" s="83">
        <v>94800</v>
      </c>
      <c r="D955" s="83">
        <v>0</v>
      </c>
      <c r="E955" s="83">
        <v>40000</v>
      </c>
      <c r="F955" s="83">
        <v>0</v>
      </c>
      <c r="G955" s="83">
        <v>30000</v>
      </c>
      <c r="H955" s="83">
        <v>0</v>
      </c>
    </row>
    <row r="956" spans="1:8" x14ac:dyDescent="0.25">
      <c r="A956" s="77" t="s">
        <v>6</v>
      </c>
      <c r="B956" s="85" t="s">
        <v>7</v>
      </c>
      <c r="C956" s="83">
        <v>94800</v>
      </c>
      <c r="D956" s="83">
        <v>0</v>
      </c>
      <c r="E956" s="83">
        <v>40000</v>
      </c>
      <c r="F956" s="83">
        <v>0</v>
      </c>
      <c r="G956" s="83">
        <v>30000</v>
      </c>
      <c r="H956" s="83">
        <v>0</v>
      </c>
    </row>
    <row r="957" spans="1:8" ht="33.75" x14ac:dyDescent="0.25">
      <c r="A957" s="75" t="s">
        <v>616</v>
      </c>
      <c r="B957" s="86" t="s">
        <v>617</v>
      </c>
      <c r="C957" s="82">
        <v>50000</v>
      </c>
      <c r="D957" s="82">
        <v>0</v>
      </c>
      <c r="E957" s="82">
        <v>0</v>
      </c>
      <c r="F957" s="82">
        <v>0</v>
      </c>
      <c r="G957" s="82">
        <v>0</v>
      </c>
      <c r="H957" s="82">
        <v>0</v>
      </c>
    </row>
    <row r="958" spans="1:8" x14ac:dyDescent="0.25">
      <c r="A958" s="77" t="s">
        <v>2</v>
      </c>
      <c r="B958" s="85" t="s">
        <v>3</v>
      </c>
      <c r="C958" s="83">
        <v>50000</v>
      </c>
      <c r="D958" s="83">
        <v>0</v>
      </c>
      <c r="E958" s="83">
        <v>0</v>
      </c>
      <c r="F958" s="83">
        <v>0</v>
      </c>
      <c r="G958" s="83">
        <v>0</v>
      </c>
      <c r="H958" s="83">
        <v>0</v>
      </c>
    </row>
    <row r="959" spans="1:8" x14ac:dyDescent="0.25">
      <c r="A959" s="77" t="s">
        <v>6</v>
      </c>
      <c r="B959" s="85" t="s">
        <v>7</v>
      </c>
      <c r="C959" s="83">
        <v>50000</v>
      </c>
      <c r="D959" s="83">
        <v>0</v>
      </c>
      <c r="E959" s="83">
        <v>0</v>
      </c>
      <c r="F959" s="83">
        <v>0</v>
      </c>
      <c r="G959" s="83">
        <v>0</v>
      </c>
      <c r="H959" s="83">
        <v>0</v>
      </c>
    </row>
    <row r="960" spans="1:8" x14ac:dyDescent="0.25">
      <c r="A960" s="75" t="s">
        <v>438</v>
      </c>
      <c r="B960" s="86" t="s">
        <v>169</v>
      </c>
      <c r="C960" s="82">
        <v>170080</v>
      </c>
      <c r="D960" s="82">
        <v>0</v>
      </c>
      <c r="E960" s="82">
        <v>85600</v>
      </c>
      <c r="F960" s="82">
        <v>0</v>
      </c>
      <c r="G960" s="82">
        <v>80907.95</v>
      </c>
      <c r="H960" s="82">
        <v>0</v>
      </c>
    </row>
    <row r="961" spans="1:8" x14ac:dyDescent="0.25">
      <c r="A961" s="77" t="s">
        <v>2</v>
      </c>
      <c r="B961" s="85" t="s">
        <v>3</v>
      </c>
      <c r="C961" s="83">
        <v>163275</v>
      </c>
      <c r="D961" s="83">
        <v>0</v>
      </c>
      <c r="E961" s="83">
        <v>78795</v>
      </c>
      <c r="F961" s="83">
        <v>0</v>
      </c>
      <c r="G961" s="83">
        <v>74103.600000000006</v>
      </c>
      <c r="H961" s="83">
        <v>0</v>
      </c>
    </row>
    <row r="962" spans="1:8" x14ac:dyDescent="0.25">
      <c r="A962" s="77" t="s">
        <v>6</v>
      </c>
      <c r="B962" s="85" t="s">
        <v>7</v>
      </c>
      <c r="C962" s="83">
        <v>159013</v>
      </c>
      <c r="D962" s="83">
        <v>0</v>
      </c>
      <c r="E962" s="83">
        <v>74533</v>
      </c>
      <c r="F962" s="83">
        <v>0</v>
      </c>
      <c r="G962" s="83">
        <v>69842.55</v>
      </c>
      <c r="H962" s="83">
        <v>0</v>
      </c>
    </row>
    <row r="963" spans="1:8" x14ac:dyDescent="0.25">
      <c r="A963" s="77" t="s">
        <v>14</v>
      </c>
      <c r="B963" s="85" t="s">
        <v>15</v>
      </c>
      <c r="C963" s="83">
        <v>4262</v>
      </c>
      <c r="D963" s="83">
        <v>0</v>
      </c>
      <c r="E963" s="83">
        <v>4262</v>
      </c>
      <c r="F963" s="83">
        <v>0</v>
      </c>
      <c r="G963" s="83">
        <v>4261.05</v>
      </c>
      <c r="H963" s="83">
        <v>0</v>
      </c>
    </row>
    <row r="964" spans="1:8" x14ac:dyDescent="0.25">
      <c r="A964" s="77" t="s">
        <v>18</v>
      </c>
      <c r="B964" s="85" t="s">
        <v>19</v>
      </c>
      <c r="C964" s="83">
        <v>6805</v>
      </c>
      <c r="D964" s="83">
        <v>0</v>
      </c>
      <c r="E964" s="83">
        <v>6805</v>
      </c>
      <c r="F964" s="83">
        <v>0</v>
      </c>
      <c r="G964" s="83">
        <v>6804.35</v>
      </c>
      <c r="H964" s="83">
        <v>0</v>
      </c>
    </row>
    <row r="965" spans="1:8" ht="33.75" x14ac:dyDescent="0.25">
      <c r="A965" s="75" t="s">
        <v>175</v>
      </c>
      <c r="B965" s="86" t="s">
        <v>174</v>
      </c>
      <c r="C965" s="82">
        <v>1415783</v>
      </c>
      <c r="D965" s="82">
        <v>0</v>
      </c>
      <c r="E965" s="82">
        <v>496569</v>
      </c>
      <c r="F965" s="82">
        <v>0</v>
      </c>
      <c r="G965" s="82">
        <v>487545.97</v>
      </c>
      <c r="H965" s="82">
        <v>0</v>
      </c>
    </row>
    <row r="966" spans="1:8" x14ac:dyDescent="0.25">
      <c r="A966" s="77" t="s">
        <v>2</v>
      </c>
      <c r="B966" s="85" t="s">
        <v>3</v>
      </c>
      <c r="C966" s="83">
        <v>1415783</v>
      </c>
      <c r="D966" s="83">
        <v>0</v>
      </c>
      <c r="E966" s="83">
        <v>496569</v>
      </c>
      <c r="F966" s="83">
        <v>0</v>
      </c>
      <c r="G966" s="83">
        <v>487545.97</v>
      </c>
      <c r="H966" s="83">
        <v>0</v>
      </c>
    </row>
    <row r="967" spans="1:8" x14ac:dyDescent="0.25">
      <c r="A967" s="77" t="s">
        <v>6</v>
      </c>
      <c r="B967" s="85" t="s">
        <v>7</v>
      </c>
      <c r="C967" s="83">
        <v>147840</v>
      </c>
      <c r="D967" s="83">
        <v>0</v>
      </c>
      <c r="E967" s="83">
        <v>73920</v>
      </c>
      <c r="F967" s="83">
        <v>0</v>
      </c>
      <c r="G967" s="83">
        <v>65600</v>
      </c>
      <c r="H967" s="83">
        <v>0</v>
      </c>
    </row>
    <row r="968" spans="1:8" x14ac:dyDescent="0.25">
      <c r="A968" s="77" t="s">
        <v>16</v>
      </c>
      <c r="B968" s="85" t="s">
        <v>17</v>
      </c>
      <c r="C968" s="83">
        <v>1267943</v>
      </c>
      <c r="D968" s="83">
        <v>0</v>
      </c>
      <c r="E968" s="83">
        <v>422649</v>
      </c>
      <c r="F968" s="83">
        <v>0</v>
      </c>
      <c r="G968" s="83">
        <v>421945.97</v>
      </c>
      <c r="H968" s="83">
        <v>0</v>
      </c>
    </row>
    <row r="969" spans="1:8" ht="33.75" x14ac:dyDescent="0.25">
      <c r="A969" s="75" t="s">
        <v>588</v>
      </c>
      <c r="B969" s="86" t="s">
        <v>589</v>
      </c>
      <c r="C969" s="82">
        <v>1415783</v>
      </c>
      <c r="D969" s="82">
        <v>0</v>
      </c>
      <c r="E969" s="82">
        <v>496569</v>
      </c>
      <c r="F969" s="82">
        <v>0</v>
      </c>
      <c r="G969" s="82">
        <v>487545.97</v>
      </c>
      <c r="H969" s="82">
        <v>0</v>
      </c>
    </row>
    <row r="970" spans="1:8" x14ac:dyDescent="0.25">
      <c r="A970" s="77" t="s">
        <v>2</v>
      </c>
      <c r="B970" s="85" t="s">
        <v>3</v>
      </c>
      <c r="C970" s="83">
        <v>1415783</v>
      </c>
      <c r="D970" s="83">
        <v>0</v>
      </c>
      <c r="E970" s="83">
        <v>496569</v>
      </c>
      <c r="F970" s="83">
        <v>0</v>
      </c>
      <c r="G970" s="83">
        <v>487545.97</v>
      </c>
      <c r="H970" s="83">
        <v>0</v>
      </c>
    </row>
    <row r="971" spans="1:8" x14ac:dyDescent="0.25">
      <c r="A971" s="77" t="s">
        <v>6</v>
      </c>
      <c r="B971" s="85" t="s">
        <v>7</v>
      </c>
      <c r="C971" s="83">
        <v>147840</v>
      </c>
      <c r="D971" s="83">
        <v>0</v>
      </c>
      <c r="E971" s="83">
        <v>73920</v>
      </c>
      <c r="F971" s="83">
        <v>0</v>
      </c>
      <c r="G971" s="83">
        <v>65600</v>
      </c>
      <c r="H971" s="83">
        <v>0</v>
      </c>
    </row>
    <row r="972" spans="1:8" x14ac:dyDescent="0.25">
      <c r="A972" s="77" t="s">
        <v>16</v>
      </c>
      <c r="B972" s="85" t="s">
        <v>17</v>
      </c>
      <c r="C972" s="83">
        <v>1267943</v>
      </c>
      <c r="D972" s="83">
        <v>0</v>
      </c>
      <c r="E972" s="83">
        <v>422649</v>
      </c>
      <c r="F972" s="83">
        <v>0</v>
      </c>
      <c r="G972" s="83">
        <v>421945.97</v>
      </c>
      <c r="H972" s="83">
        <v>0</v>
      </c>
    </row>
    <row r="973" spans="1:8" x14ac:dyDescent="0.25">
      <c r="A973" s="75" t="s">
        <v>173</v>
      </c>
      <c r="B973" s="86" t="s">
        <v>172</v>
      </c>
      <c r="C973" s="82">
        <v>3185167</v>
      </c>
      <c r="D973" s="82">
        <v>0</v>
      </c>
      <c r="E973" s="82">
        <v>2227622</v>
      </c>
      <c r="F973" s="82">
        <v>0</v>
      </c>
      <c r="G973" s="82">
        <v>1864984.9</v>
      </c>
      <c r="H973" s="82">
        <v>0</v>
      </c>
    </row>
    <row r="974" spans="1:8" x14ac:dyDescent="0.25">
      <c r="A974" s="99"/>
      <c r="B974" s="100" t="s">
        <v>736</v>
      </c>
      <c r="C974" s="83">
        <v>19</v>
      </c>
      <c r="D974" s="83">
        <v>0</v>
      </c>
      <c r="E974" s="83">
        <v>19</v>
      </c>
      <c r="F974" s="83">
        <v>0</v>
      </c>
      <c r="G974" s="83">
        <v>19</v>
      </c>
      <c r="H974" s="83">
        <v>0</v>
      </c>
    </row>
    <row r="975" spans="1:8" x14ac:dyDescent="0.25">
      <c r="A975" s="77" t="s">
        <v>2</v>
      </c>
      <c r="B975" s="85" t="s">
        <v>3</v>
      </c>
      <c r="C975" s="83">
        <v>2935127</v>
      </c>
      <c r="D975" s="83">
        <v>0</v>
      </c>
      <c r="E975" s="83">
        <v>1977582</v>
      </c>
      <c r="F975" s="83">
        <v>0</v>
      </c>
      <c r="G975" s="83">
        <v>1736062.9</v>
      </c>
      <c r="H975" s="83">
        <v>0</v>
      </c>
    </row>
    <row r="976" spans="1:8" x14ac:dyDescent="0.25">
      <c r="A976" s="77" t="s">
        <v>4</v>
      </c>
      <c r="B976" s="85" t="s">
        <v>5</v>
      </c>
      <c r="C976" s="83">
        <v>358435</v>
      </c>
      <c r="D976" s="83">
        <v>0</v>
      </c>
      <c r="E976" s="83">
        <v>177545</v>
      </c>
      <c r="F976" s="83">
        <v>0</v>
      </c>
      <c r="G976" s="83">
        <v>164996.79</v>
      </c>
      <c r="H976" s="83">
        <v>0</v>
      </c>
    </row>
    <row r="977" spans="1:8" x14ac:dyDescent="0.25">
      <c r="A977" s="77" t="s">
        <v>6</v>
      </c>
      <c r="B977" s="85" t="s">
        <v>7</v>
      </c>
      <c r="C977" s="83">
        <v>1593285</v>
      </c>
      <c r="D977" s="83">
        <v>0</v>
      </c>
      <c r="E977" s="83">
        <v>842330</v>
      </c>
      <c r="F977" s="83">
        <v>0</v>
      </c>
      <c r="G977" s="83">
        <v>706794.62</v>
      </c>
      <c r="H977" s="83">
        <v>0</v>
      </c>
    </row>
    <row r="978" spans="1:8" x14ac:dyDescent="0.25">
      <c r="A978" s="77" t="s">
        <v>10</v>
      </c>
      <c r="B978" s="85" t="s">
        <v>11</v>
      </c>
      <c r="C978" s="83">
        <v>160</v>
      </c>
      <c r="D978" s="83">
        <v>0</v>
      </c>
      <c r="E978" s="83">
        <v>160</v>
      </c>
      <c r="F978" s="83">
        <v>0</v>
      </c>
      <c r="G978" s="83">
        <v>0</v>
      </c>
      <c r="H978" s="83">
        <v>0</v>
      </c>
    </row>
    <row r="979" spans="1:8" x14ac:dyDescent="0.25">
      <c r="A979" s="77" t="s">
        <v>14</v>
      </c>
      <c r="B979" s="85" t="s">
        <v>15</v>
      </c>
      <c r="C979" s="83">
        <v>11402</v>
      </c>
      <c r="D979" s="83">
        <v>0</v>
      </c>
      <c r="E979" s="83">
        <v>11402</v>
      </c>
      <c r="F979" s="83">
        <v>0</v>
      </c>
      <c r="G979" s="83">
        <v>11399.94</v>
      </c>
      <c r="H979" s="83">
        <v>0</v>
      </c>
    </row>
    <row r="980" spans="1:8" x14ac:dyDescent="0.25">
      <c r="A980" s="77" t="s">
        <v>16</v>
      </c>
      <c r="B980" s="85" t="s">
        <v>17</v>
      </c>
      <c r="C980" s="83">
        <v>971845</v>
      </c>
      <c r="D980" s="83">
        <v>0</v>
      </c>
      <c r="E980" s="83">
        <v>946145</v>
      </c>
      <c r="F980" s="83">
        <v>0</v>
      </c>
      <c r="G980" s="83">
        <v>852871.55</v>
      </c>
      <c r="H980" s="83">
        <v>0</v>
      </c>
    </row>
    <row r="981" spans="1:8" x14ac:dyDescent="0.25">
      <c r="A981" s="77" t="s">
        <v>18</v>
      </c>
      <c r="B981" s="85" t="s">
        <v>19</v>
      </c>
      <c r="C981" s="83">
        <v>250040</v>
      </c>
      <c r="D981" s="83">
        <v>0</v>
      </c>
      <c r="E981" s="83">
        <v>250040</v>
      </c>
      <c r="F981" s="83">
        <v>0</v>
      </c>
      <c r="G981" s="83">
        <v>128922</v>
      </c>
      <c r="H981" s="83">
        <v>0</v>
      </c>
    </row>
    <row r="982" spans="1:8" ht="33.75" x14ac:dyDescent="0.25">
      <c r="A982" s="75" t="s">
        <v>171</v>
      </c>
      <c r="B982" s="86" t="s">
        <v>170</v>
      </c>
      <c r="C982" s="82">
        <v>592353</v>
      </c>
      <c r="D982" s="82">
        <v>0</v>
      </c>
      <c r="E982" s="82">
        <v>350513</v>
      </c>
      <c r="F982" s="82">
        <v>0</v>
      </c>
      <c r="G982" s="82">
        <v>284844.65999999997</v>
      </c>
      <c r="H982" s="82">
        <v>0</v>
      </c>
    </row>
    <row r="983" spans="1:8" x14ac:dyDescent="0.25">
      <c r="A983" s="99"/>
      <c r="B983" s="100" t="s">
        <v>736</v>
      </c>
      <c r="C983" s="83">
        <v>19</v>
      </c>
      <c r="D983" s="83">
        <v>0</v>
      </c>
      <c r="E983" s="83">
        <v>19</v>
      </c>
      <c r="F983" s="83">
        <v>0</v>
      </c>
      <c r="G983" s="83">
        <v>19</v>
      </c>
      <c r="H983" s="83">
        <v>0</v>
      </c>
    </row>
    <row r="984" spans="1:8" x14ac:dyDescent="0.25">
      <c r="A984" s="77" t="s">
        <v>2</v>
      </c>
      <c r="B984" s="85" t="s">
        <v>3</v>
      </c>
      <c r="C984" s="83">
        <v>513003</v>
      </c>
      <c r="D984" s="83">
        <v>0</v>
      </c>
      <c r="E984" s="83">
        <v>271163</v>
      </c>
      <c r="F984" s="83">
        <v>0</v>
      </c>
      <c r="G984" s="83">
        <v>248436.66</v>
      </c>
      <c r="H984" s="83">
        <v>0</v>
      </c>
    </row>
    <row r="985" spans="1:8" x14ac:dyDescent="0.25">
      <c r="A985" s="77" t="s">
        <v>4</v>
      </c>
      <c r="B985" s="85" t="s">
        <v>5</v>
      </c>
      <c r="C985" s="83">
        <v>358435</v>
      </c>
      <c r="D985" s="83">
        <v>0</v>
      </c>
      <c r="E985" s="83">
        <v>177545</v>
      </c>
      <c r="F985" s="83">
        <v>0</v>
      </c>
      <c r="G985" s="83">
        <v>164996.79</v>
      </c>
      <c r="H985" s="83">
        <v>0</v>
      </c>
    </row>
    <row r="986" spans="1:8" x14ac:dyDescent="0.25">
      <c r="A986" s="77" t="s">
        <v>6</v>
      </c>
      <c r="B986" s="85" t="s">
        <v>7</v>
      </c>
      <c r="C986" s="83">
        <v>142223</v>
      </c>
      <c r="D986" s="83">
        <v>0</v>
      </c>
      <c r="E986" s="83">
        <v>82473</v>
      </c>
      <c r="F986" s="83">
        <v>0</v>
      </c>
      <c r="G986" s="83">
        <v>73363.77</v>
      </c>
      <c r="H986" s="83">
        <v>0</v>
      </c>
    </row>
    <row r="987" spans="1:8" x14ac:dyDescent="0.25">
      <c r="A987" s="77" t="s">
        <v>14</v>
      </c>
      <c r="B987" s="85" t="s">
        <v>15</v>
      </c>
      <c r="C987" s="83">
        <v>9845</v>
      </c>
      <c r="D987" s="83">
        <v>0</v>
      </c>
      <c r="E987" s="83">
        <v>9845</v>
      </c>
      <c r="F987" s="83">
        <v>0</v>
      </c>
      <c r="G987" s="83">
        <v>9845</v>
      </c>
      <c r="H987" s="83">
        <v>0</v>
      </c>
    </row>
    <row r="988" spans="1:8" x14ac:dyDescent="0.25">
      <c r="A988" s="77" t="s">
        <v>16</v>
      </c>
      <c r="B988" s="85" t="s">
        <v>17</v>
      </c>
      <c r="C988" s="83">
        <v>2500</v>
      </c>
      <c r="D988" s="83">
        <v>0</v>
      </c>
      <c r="E988" s="83">
        <v>1300</v>
      </c>
      <c r="F988" s="83">
        <v>0</v>
      </c>
      <c r="G988" s="83">
        <v>231.1</v>
      </c>
      <c r="H988" s="83">
        <v>0</v>
      </c>
    </row>
    <row r="989" spans="1:8" x14ac:dyDescent="0.25">
      <c r="A989" s="77" t="s">
        <v>18</v>
      </c>
      <c r="B989" s="85" t="s">
        <v>19</v>
      </c>
      <c r="C989" s="83">
        <v>79350</v>
      </c>
      <c r="D989" s="83">
        <v>0</v>
      </c>
      <c r="E989" s="83">
        <v>79350</v>
      </c>
      <c r="F989" s="83">
        <v>0</v>
      </c>
      <c r="G989" s="83">
        <v>36408</v>
      </c>
      <c r="H989" s="83">
        <v>0</v>
      </c>
    </row>
    <row r="990" spans="1:8" ht="22.5" x14ac:dyDescent="0.25">
      <c r="A990" s="75" t="s">
        <v>343</v>
      </c>
      <c r="B990" s="86" t="s">
        <v>342</v>
      </c>
      <c r="C990" s="82">
        <v>1041438</v>
      </c>
      <c r="D990" s="82">
        <v>0</v>
      </c>
      <c r="E990" s="82">
        <v>614738</v>
      </c>
      <c r="F990" s="82">
        <v>0</v>
      </c>
      <c r="G990" s="82">
        <v>494330.18</v>
      </c>
      <c r="H990" s="82">
        <v>0</v>
      </c>
    </row>
    <row r="991" spans="1:8" x14ac:dyDescent="0.25">
      <c r="A991" s="77" t="s">
        <v>2</v>
      </c>
      <c r="B991" s="85" t="s">
        <v>3</v>
      </c>
      <c r="C991" s="83">
        <v>875598</v>
      </c>
      <c r="D991" s="83">
        <v>0</v>
      </c>
      <c r="E991" s="83">
        <v>448898</v>
      </c>
      <c r="F991" s="83">
        <v>0</v>
      </c>
      <c r="G991" s="83">
        <v>405961.18</v>
      </c>
      <c r="H991" s="83">
        <v>0</v>
      </c>
    </row>
    <row r="992" spans="1:8" x14ac:dyDescent="0.25">
      <c r="A992" s="77" t="s">
        <v>6</v>
      </c>
      <c r="B992" s="85" t="s">
        <v>7</v>
      </c>
      <c r="C992" s="83">
        <v>869540</v>
      </c>
      <c r="D992" s="83">
        <v>0</v>
      </c>
      <c r="E992" s="83">
        <v>445590</v>
      </c>
      <c r="F992" s="83">
        <v>0</v>
      </c>
      <c r="G992" s="83">
        <v>404841.33</v>
      </c>
      <c r="H992" s="83">
        <v>0</v>
      </c>
    </row>
    <row r="993" spans="1:8" x14ac:dyDescent="0.25">
      <c r="A993" s="77" t="s">
        <v>14</v>
      </c>
      <c r="B993" s="85" t="s">
        <v>15</v>
      </c>
      <c r="C993" s="83">
        <v>558</v>
      </c>
      <c r="D993" s="83">
        <v>0</v>
      </c>
      <c r="E993" s="83">
        <v>558</v>
      </c>
      <c r="F993" s="83">
        <v>0</v>
      </c>
      <c r="G993" s="83">
        <v>556.62</v>
      </c>
      <c r="H993" s="83">
        <v>0</v>
      </c>
    </row>
    <row r="994" spans="1:8" x14ac:dyDescent="0.25">
      <c r="A994" s="77" t="s">
        <v>16</v>
      </c>
      <c r="B994" s="85" t="s">
        <v>17</v>
      </c>
      <c r="C994" s="83">
        <v>5500</v>
      </c>
      <c r="D994" s="83">
        <v>0</v>
      </c>
      <c r="E994" s="83">
        <v>2750</v>
      </c>
      <c r="F994" s="83">
        <v>0</v>
      </c>
      <c r="G994" s="83">
        <v>563.23</v>
      </c>
      <c r="H994" s="83">
        <v>0</v>
      </c>
    </row>
    <row r="995" spans="1:8" x14ac:dyDescent="0.25">
      <c r="A995" s="77" t="s">
        <v>18</v>
      </c>
      <c r="B995" s="85" t="s">
        <v>19</v>
      </c>
      <c r="C995" s="83">
        <v>165840</v>
      </c>
      <c r="D995" s="83">
        <v>0</v>
      </c>
      <c r="E995" s="83">
        <v>165840</v>
      </c>
      <c r="F995" s="83">
        <v>0</v>
      </c>
      <c r="G995" s="83">
        <v>88369</v>
      </c>
      <c r="H995" s="83">
        <v>0</v>
      </c>
    </row>
    <row r="996" spans="1:8" ht="33.75" x14ac:dyDescent="0.25">
      <c r="A996" s="75" t="s">
        <v>341</v>
      </c>
      <c r="B996" s="86" t="s">
        <v>590</v>
      </c>
      <c r="C996" s="82">
        <v>324381</v>
      </c>
      <c r="D996" s="82">
        <v>0</v>
      </c>
      <c r="E996" s="82">
        <v>184682</v>
      </c>
      <c r="F996" s="82">
        <v>0</v>
      </c>
      <c r="G996" s="82">
        <v>129274.51</v>
      </c>
      <c r="H996" s="82">
        <v>0</v>
      </c>
    </row>
    <row r="997" spans="1:8" x14ac:dyDescent="0.25">
      <c r="A997" s="77" t="s">
        <v>2</v>
      </c>
      <c r="B997" s="85" t="s">
        <v>3</v>
      </c>
      <c r="C997" s="83">
        <v>319531</v>
      </c>
      <c r="D997" s="83">
        <v>0</v>
      </c>
      <c r="E997" s="83">
        <v>179832</v>
      </c>
      <c r="F997" s="83">
        <v>0</v>
      </c>
      <c r="G997" s="83">
        <v>125129.51</v>
      </c>
      <c r="H997" s="83">
        <v>0</v>
      </c>
    </row>
    <row r="998" spans="1:8" x14ac:dyDescent="0.25">
      <c r="A998" s="77" t="s">
        <v>6</v>
      </c>
      <c r="B998" s="85" t="s">
        <v>7</v>
      </c>
      <c r="C998" s="83">
        <v>318131</v>
      </c>
      <c r="D998" s="83">
        <v>0</v>
      </c>
      <c r="E998" s="83">
        <v>179132</v>
      </c>
      <c r="F998" s="83">
        <v>0</v>
      </c>
      <c r="G998" s="83">
        <v>125055.77</v>
      </c>
      <c r="H998" s="83">
        <v>0</v>
      </c>
    </row>
    <row r="999" spans="1:8" x14ac:dyDescent="0.25">
      <c r="A999" s="77" t="s">
        <v>16</v>
      </c>
      <c r="B999" s="85" t="s">
        <v>17</v>
      </c>
      <c r="C999" s="83">
        <v>1400</v>
      </c>
      <c r="D999" s="83">
        <v>0</v>
      </c>
      <c r="E999" s="83">
        <v>700</v>
      </c>
      <c r="F999" s="83">
        <v>0</v>
      </c>
      <c r="G999" s="83">
        <v>73.739999999999995</v>
      </c>
      <c r="H999" s="83">
        <v>0</v>
      </c>
    </row>
    <row r="1000" spans="1:8" x14ac:dyDescent="0.25">
      <c r="A1000" s="77" t="s">
        <v>18</v>
      </c>
      <c r="B1000" s="85" t="s">
        <v>19</v>
      </c>
      <c r="C1000" s="83">
        <v>4850</v>
      </c>
      <c r="D1000" s="83">
        <v>0</v>
      </c>
      <c r="E1000" s="83">
        <v>4850</v>
      </c>
      <c r="F1000" s="83">
        <v>0</v>
      </c>
      <c r="G1000" s="83">
        <v>4145</v>
      </c>
      <c r="H1000" s="83">
        <v>0</v>
      </c>
    </row>
    <row r="1001" spans="1:8" ht="22.5" x14ac:dyDescent="0.25">
      <c r="A1001" s="75" t="s">
        <v>618</v>
      </c>
      <c r="B1001" s="86" t="s">
        <v>619</v>
      </c>
      <c r="C1001" s="82">
        <v>296188</v>
      </c>
      <c r="D1001" s="82">
        <v>0</v>
      </c>
      <c r="E1001" s="82">
        <v>234784</v>
      </c>
      <c r="F1001" s="82">
        <v>0</v>
      </c>
      <c r="G1001" s="82">
        <v>201410.58</v>
      </c>
      <c r="H1001" s="82">
        <v>0</v>
      </c>
    </row>
    <row r="1002" spans="1:8" x14ac:dyDescent="0.25">
      <c r="A1002" s="77" t="s">
        <v>2</v>
      </c>
      <c r="B1002" s="85" t="s">
        <v>3</v>
      </c>
      <c r="C1002" s="83">
        <v>296188</v>
      </c>
      <c r="D1002" s="83">
        <v>0</v>
      </c>
      <c r="E1002" s="83">
        <v>234784</v>
      </c>
      <c r="F1002" s="83">
        <v>0</v>
      </c>
      <c r="G1002" s="83">
        <v>201410.58</v>
      </c>
      <c r="H1002" s="83">
        <v>0</v>
      </c>
    </row>
    <row r="1003" spans="1:8" x14ac:dyDescent="0.25">
      <c r="A1003" s="77" t="s">
        <v>6</v>
      </c>
      <c r="B1003" s="85" t="s">
        <v>7</v>
      </c>
      <c r="C1003" s="83">
        <v>91988</v>
      </c>
      <c r="D1003" s="83">
        <v>0</v>
      </c>
      <c r="E1003" s="83">
        <v>46634</v>
      </c>
      <c r="F1003" s="83">
        <v>0</v>
      </c>
      <c r="G1003" s="83">
        <v>37186</v>
      </c>
      <c r="H1003" s="83">
        <v>0</v>
      </c>
    </row>
    <row r="1004" spans="1:8" x14ac:dyDescent="0.25">
      <c r="A1004" s="77" t="s">
        <v>10</v>
      </c>
      <c r="B1004" s="85" t="s">
        <v>11</v>
      </c>
      <c r="C1004" s="83">
        <v>160</v>
      </c>
      <c r="D1004" s="83">
        <v>0</v>
      </c>
      <c r="E1004" s="83">
        <v>160</v>
      </c>
      <c r="F1004" s="83">
        <v>0</v>
      </c>
      <c r="G1004" s="83">
        <v>0</v>
      </c>
      <c r="H1004" s="83">
        <v>0</v>
      </c>
    </row>
    <row r="1005" spans="1:8" x14ac:dyDescent="0.25">
      <c r="A1005" s="77" t="s">
        <v>16</v>
      </c>
      <c r="B1005" s="85" t="s">
        <v>17</v>
      </c>
      <c r="C1005" s="83">
        <v>204040</v>
      </c>
      <c r="D1005" s="83">
        <v>0</v>
      </c>
      <c r="E1005" s="83">
        <v>187990</v>
      </c>
      <c r="F1005" s="83">
        <v>0</v>
      </c>
      <c r="G1005" s="83">
        <v>164224.57999999999</v>
      </c>
      <c r="H1005" s="83">
        <v>0</v>
      </c>
    </row>
    <row r="1006" spans="1:8" ht="22.5" x14ac:dyDescent="0.25">
      <c r="A1006" s="75" t="s">
        <v>557</v>
      </c>
      <c r="B1006" s="86" t="s">
        <v>558</v>
      </c>
      <c r="C1006" s="82">
        <v>930807</v>
      </c>
      <c r="D1006" s="82">
        <v>0</v>
      </c>
      <c r="E1006" s="82">
        <v>842905</v>
      </c>
      <c r="F1006" s="82">
        <v>0</v>
      </c>
      <c r="G1006" s="82">
        <v>755124.97</v>
      </c>
      <c r="H1006" s="82">
        <v>0</v>
      </c>
    </row>
    <row r="1007" spans="1:8" x14ac:dyDescent="0.25">
      <c r="A1007" s="77" t="s">
        <v>2</v>
      </c>
      <c r="B1007" s="85" t="s">
        <v>3</v>
      </c>
      <c r="C1007" s="83">
        <v>930807</v>
      </c>
      <c r="D1007" s="83">
        <v>0</v>
      </c>
      <c r="E1007" s="83">
        <v>842905</v>
      </c>
      <c r="F1007" s="83">
        <v>0</v>
      </c>
      <c r="G1007" s="83">
        <v>755124.97</v>
      </c>
      <c r="H1007" s="83">
        <v>0</v>
      </c>
    </row>
    <row r="1008" spans="1:8" x14ac:dyDescent="0.25">
      <c r="A1008" s="77" t="s">
        <v>6</v>
      </c>
      <c r="B1008" s="85" t="s">
        <v>7</v>
      </c>
      <c r="C1008" s="83">
        <v>171403</v>
      </c>
      <c r="D1008" s="83">
        <v>0</v>
      </c>
      <c r="E1008" s="83">
        <v>88501</v>
      </c>
      <c r="F1008" s="83">
        <v>0</v>
      </c>
      <c r="G1008" s="83">
        <v>66347.75</v>
      </c>
      <c r="H1008" s="83">
        <v>0</v>
      </c>
    </row>
    <row r="1009" spans="1:8" x14ac:dyDescent="0.25">
      <c r="A1009" s="77" t="s">
        <v>14</v>
      </c>
      <c r="B1009" s="85" t="s">
        <v>15</v>
      </c>
      <c r="C1009" s="83">
        <v>999</v>
      </c>
      <c r="D1009" s="83">
        <v>0</v>
      </c>
      <c r="E1009" s="83">
        <v>999</v>
      </c>
      <c r="F1009" s="83">
        <v>0</v>
      </c>
      <c r="G1009" s="83">
        <v>998.32</v>
      </c>
      <c r="H1009" s="83">
        <v>0</v>
      </c>
    </row>
    <row r="1010" spans="1:8" x14ac:dyDescent="0.25">
      <c r="A1010" s="77" t="s">
        <v>16</v>
      </c>
      <c r="B1010" s="85" t="s">
        <v>17</v>
      </c>
      <c r="C1010" s="83">
        <v>758405</v>
      </c>
      <c r="D1010" s="83">
        <v>0</v>
      </c>
      <c r="E1010" s="83">
        <v>753405</v>
      </c>
      <c r="F1010" s="83">
        <v>0</v>
      </c>
      <c r="G1010" s="83">
        <v>687778.9</v>
      </c>
      <c r="H1010" s="83">
        <v>0</v>
      </c>
    </row>
    <row r="1011" spans="1:8" ht="22.5" x14ac:dyDescent="0.25">
      <c r="A1011" s="75" t="s">
        <v>168</v>
      </c>
      <c r="B1011" s="86" t="s">
        <v>167</v>
      </c>
      <c r="C1011" s="82">
        <v>581540</v>
      </c>
      <c r="D1011" s="82">
        <v>0</v>
      </c>
      <c r="E1011" s="82">
        <v>229570</v>
      </c>
      <c r="F1011" s="82">
        <v>0</v>
      </c>
      <c r="G1011" s="82">
        <v>209441.72</v>
      </c>
      <c r="H1011" s="82">
        <v>0</v>
      </c>
    </row>
    <row r="1012" spans="1:8" x14ac:dyDescent="0.25">
      <c r="A1012" s="99"/>
      <c r="B1012" s="100" t="s">
        <v>736</v>
      </c>
      <c r="C1012" s="83">
        <v>9</v>
      </c>
      <c r="D1012" s="83">
        <v>0</v>
      </c>
      <c r="E1012" s="83">
        <v>9</v>
      </c>
      <c r="F1012" s="83">
        <v>0</v>
      </c>
      <c r="G1012" s="83">
        <v>9</v>
      </c>
      <c r="H1012" s="83">
        <v>0</v>
      </c>
    </row>
    <row r="1013" spans="1:8" x14ac:dyDescent="0.25">
      <c r="A1013" s="77" t="s">
        <v>2</v>
      </c>
      <c r="B1013" s="85" t="s">
        <v>3</v>
      </c>
      <c r="C1013" s="83">
        <v>526540</v>
      </c>
      <c r="D1013" s="83">
        <v>0</v>
      </c>
      <c r="E1013" s="83">
        <v>199570</v>
      </c>
      <c r="F1013" s="83">
        <v>0</v>
      </c>
      <c r="G1013" s="83">
        <v>189787.72</v>
      </c>
      <c r="H1013" s="83">
        <v>0</v>
      </c>
    </row>
    <row r="1014" spans="1:8" x14ac:dyDescent="0.25">
      <c r="A1014" s="77" t="s">
        <v>4</v>
      </c>
      <c r="B1014" s="85" t="s">
        <v>5</v>
      </c>
      <c r="C1014" s="83">
        <v>194040</v>
      </c>
      <c r="D1014" s="83">
        <v>0</v>
      </c>
      <c r="E1014" s="83">
        <v>97020</v>
      </c>
      <c r="F1014" s="83">
        <v>0</v>
      </c>
      <c r="G1014" s="83">
        <v>90550.95</v>
      </c>
      <c r="H1014" s="83">
        <v>0</v>
      </c>
    </row>
    <row r="1015" spans="1:8" x14ac:dyDescent="0.25">
      <c r="A1015" s="77" t="s">
        <v>6</v>
      </c>
      <c r="B1015" s="85" t="s">
        <v>7</v>
      </c>
      <c r="C1015" s="83">
        <v>327500</v>
      </c>
      <c r="D1015" s="83">
        <v>0</v>
      </c>
      <c r="E1015" s="83">
        <v>99550</v>
      </c>
      <c r="F1015" s="83">
        <v>0</v>
      </c>
      <c r="G1015" s="83">
        <v>96924.18</v>
      </c>
      <c r="H1015" s="83">
        <v>0</v>
      </c>
    </row>
    <row r="1016" spans="1:8" x14ac:dyDescent="0.25">
      <c r="A1016" s="77" t="s">
        <v>16</v>
      </c>
      <c r="B1016" s="85" t="s">
        <v>17</v>
      </c>
      <c r="C1016" s="83">
        <v>5000</v>
      </c>
      <c r="D1016" s="83">
        <v>0</v>
      </c>
      <c r="E1016" s="83">
        <v>3000</v>
      </c>
      <c r="F1016" s="83">
        <v>0</v>
      </c>
      <c r="G1016" s="83">
        <v>2312.59</v>
      </c>
      <c r="H1016" s="83">
        <v>0</v>
      </c>
    </row>
    <row r="1017" spans="1:8" x14ac:dyDescent="0.25">
      <c r="A1017" s="77" t="s">
        <v>18</v>
      </c>
      <c r="B1017" s="85" t="s">
        <v>19</v>
      </c>
      <c r="C1017" s="83">
        <v>55000</v>
      </c>
      <c r="D1017" s="83">
        <v>0</v>
      </c>
      <c r="E1017" s="83">
        <v>30000</v>
      </c>
      <c r="F1017" s="83">
        <v>0</v>
      </c>
      <c r="G1017" s="83">
        <v>19654</v>
      </c>
      <c r="H1017" s="83">
        <v>0</v>
      </c>
    </row>
    <row r="1018" spans="1:8" ht="22.5" x14ac:dyDescent="0.25">
      <c r="A1018" s="75" t="s">
        <v>166</v>
      </c>
      <c r="B1018" s="86" t="s">
        <v>165</v>
      </c>
      <c r="C1018" s="82">
        <v>750000</v>
      </c>
      <c r="D1018" s="82">
        <v>0</v>
      </c>
      <c r="E1018" s="82">
        <v>750000</v>
      </c>
      <c r="F1018" s="82">
        <v>0</v>
      </c>
      <c r="G1018" s="82">
        <v>612873.4</v>
      </c>
      <c r="H1018" s="82">
        <v>0</v>
      </c>
    </row>
    <row r="1019" spans="1:8" x14ac:dyDescent="0.25">
      <c r="A1019" s="77" t="s">
        <v>2</v>
      </c>
      <c r="B1019" s="85" t="s">
        <v>3</v>
      </c>
      <c r="C1019" s="83">
        <v>750000</v>
      </c>
      <c r="D1019" s="83">
        <v>0</v>
      </c>
      <c r="E1019" s="83">
        <v>750000</v>
      </c>
      <c r="F1019" s="83">
        <v>0</v>
      </c>
      <c r="G1019" s="83">
        <v>612873.4</v>
      </c>
      <c r="H1019" s="83">
        <v>0</v>
      </c>
    </row>
    <row r="1020" spans="1:8" x14ac:dyDescent="0.25">
      <c r="A1020" s="77" t="s">
        <v>10</v>
      </c>
      <c r="B1020" s="85" t="s">
        <v>11</v>
      </c>
      <c r="C1020" s="83">
        <v>750000</v>
      </c>
      <c r="D1020" s="83">
        <v>0</v>
      </c>
      <c r="E1020" s="83">
        <v>750000</v>
      </c>
      <c r="F1020" s="83">
        <v>0</v>
      </c>
      <c r="G1020" s="83">
        <v>612873.4</v>
      </c>
      <c r="H1020" s="83">
        <v>0</v>
      </c>
    </row>
    <row r="1021" spans="1:8" ht="22.5" x14ac:dyDescent="0.25">
      <c r="A1021" s="75" t="s">
        <v>164</v>
      </c>
      <c r="B1021" s="86" t="s">
        <v>163</v>
      </c>
      <c r="C1021" s="82">
        <v>750000</v>
      </c>
      <c r="D1021" s="82">
        <v>0</v>
      </c>
      <c r="E1021" s="82">
        <v>750000</v>
      </c>
      <c r="F1021" s="82">
        <v>0</v>
      </c>
      <c r="G1021" s="82">
        <v>612873.4</v>
      </c>
      <c r="H1021" s="82">
        <v>0</v>
      </c>
    </row>
    <row r="1022" spans="1:8" x14ac:dyDescent="0.25">
      <c r="A1022" s="77" t="s">
        <v>2</v>
      </c>
      <c r="B1022" s="85" t="s">
        <v>3</v>
      </c>
      <c r="C1022" s="83">
        <v>750000</v>
      </c>
      <c r="D1022" s="83">
        <v>0</v>
      </c>
      <c r="E1022" s="83">
        <v>750000</v>
      </c>
      <c r="F1022" s="83">
        <v>0</v>
      </c>
      <c r="G1022" s="83">
        <v>612873.4</v>
      </c>
      <c r="H1022" s="83">
        <v>0</v>
      </c>
    </row>
    <row r="1023" spans="1:8" x14ac:dyDescent="0.25">
      <c r="A1023" s="77" t="s">
        <v>10</v>
      </c>
      <c r="B1023" s="85" t="s">
        <v>11</v>
      </c>
      <c r="C1023" s="83">
        <v>750000</v>
      </c>
      <c r="D1023" s="83">
        <v>0</v>
      </c>
      <c r="E1023" s="83">
        <v>750000</v>
      </c>
      <c r="F1023" s="83">
        <v>0</v>
      </c>
      <c r="G1023" s="83">
        <v>612873.4</v>
      </c>
      <c r="H1023" s="83">
        <v>0</v>
      </c>
    </row>
    <row r="1024" spans="1:8" ht="22.5" x14ac:dyDescent="0.25">
      <c r="A1024" s="75" t="s">
        <v>340</v>
      </c>
      <c r="B1024" s="86" t="s">
        <v>439</v>
      </c>
      <c r="C1024" s="82">
        <v>198376</v>
      </c>
      <c r="D1024" s="82">
        <v>0</v>
      </c>
      <c r="E1024" s="82">
        <v>130248</v>
      </c>
      <c r="F1024" s="82">
        <v>0</v>
      </c>
      <c r="G1024" s="82">
        <v>125979.04</v>
      </c>
      <c r="H1024" s="82">
        <v>0</v>
      </c>
    </row>
    <row r="1025" spans="1:8" x14ac:dyDescent="0.25">
      <c r="A1025" s="77" t="s">
        <v>2</v>
      </c>
      <c r="B1025" s="85" t="s">
        <v>3</v>
      </c>
      <c r="C1025" s="83">
        <v>198376</v>
      </c>
      <c r="D1025" s="83">
        <v>0</v>
      </c>
      <c r="E1025" s="83">
        <v>130248</v>
      </c>
      <c r="F1025" s="83">
        <v>0</v>
      </c>
      <c r="G1025" s="83">
        <v>125979.04</v>
      </c>
      <c r="H1025" s="83">
        <v>0</v>
      </c>
    </row>
    <row r="1026" spans="1:8" x14ac:dyDescent="0.25">
      <c r="A1026" s="77" t="s">
        <v>6</v>
      </c>
      <c r="B1026" s="85" t="s">
        <v>7</v>
      </c>
      <c r="C1026" s="83">
        <v>60176</v>
      </c>
      <c r="D1026" s="83">
        <v>0</v>
      </c>
      <c r="E1026" s="83">
        <v>30138</v>
      </c>
      <c r="F1026" s="83">
        <v>0</v>
      </c>
      <c r="G1026" s="83">
        <v>26162.5</v>
      </c>
      <c r="H1026" s="83">
        <v>0</v>
      </c>
    </row>
    <row r="1027" spans="1:8" x14ac:dyDescent="0.25">
      <c r="A1027" s="77" t="s">
        <v>10</v>
      </c>
      <c r="B1027" s="85" t="s">
        <v>11</v>
      </c>
      <c r="C1027" s="83">
        <v>137500</v>
      </c>
      <c r="D1027" s="83">
        <v>0</v>
      </c>
      <c r="E1027" s="83">
        <v>99760</v>
      </c>
      <c r="F1027" s="83">
        <v>0</v>
      </c>
      <c r="G1027" s="83">
        <v>99760</v>
      </c>
      <c r="H1027" s="83">
        <v>0</v>
      </c>
    </row>
    <row r="1028" spans="1:8" x14ac:dyDescent="0.25">
      <c r="A1028" s="77" t="s">
        <v>16</v>
      </c>
      <c r="B1028" s="85" t="s">
        <v>17</v>
      </c>
      <c r="C1028" s="83">
        <v>700</v>
      </c>
      <c r="D1028" s="83">
        <v>0</v>
      </c>
      <c r="E1028" s="83">
        <v>350</v>
      </c>
      <c r="F1028" s="83">
        <v>0</v>
      </c>
      <c r="G1028" s="83">
        <v>56.54</v>
      </c>
      <c r="H1028" s="83">
        <v>0</v>
      </c>
    </row>
    <row r="1029" spans="1:8" ht="33.75" x14ac:dyDescent="0.25">
      <c r="A1029" s="75" t="s">
        <v>440</v>
      </c>
      <c r="B1029" s="86" t="s">
        <v>330</v>
      </c>
      <c r="C1029" s="82">
        <v>7268391</v>
      </c>
      <c r="D1029" s="82">
        <v>0</v>
      </c>
      <c r="E1029" s="82">
        <v>2661768</v>
      </c>
      <c r="F1029" s="82">
        <v>0</v>
      </c>
      <c r="G1029" s="82">
        <v>2439807.09</v>
      </c>
      <c r="H1029" s="82">
        <v>0</v>
      </c>
    </row>
    <row r="1030" spans="1:8" x14ac:dyDescent="0.25">
      <c r="A1030" s="99"/>
      <c r="B1030" s="100" t="s">
        <v>736</v>
      </c>
      <c r="C1030" s="83">
        <v>212</v>
      </c>
      <c r="D1030" s="83">
        <v>0</v>
      </c>
      <c r="E1030" s="83">
        <v>212</v>
      </c>
      <c r="F1030" s="83">
        <v>0</v>
      </c>
      <c r="G1030" s="83">
        <v>212</v>
      </c>
      <c r="H1030" s="83">
        <v>0</v>
      </c>
    </row>
    <row r="1031" spans="1:8" x14ac:dyDescent="0.25">
      <c r="A1031" s="77" t="s">
        <v>2</v>
      </c>
      <c r="B1031" s="85" t="s">
        <v>3</v>
      </c>
      <c r="C1031" s="83">
        <v>6222591</v>
      </c>
      <c r="D1031" s="83">
        <v>0</v>
      </c>
      <c r="E1031" s="83">
        <v>2661768</v>
      </c>
      <c r="F1031" s="83">
        <v>0</v>
      </c>
      <c r="G1031" s="83">
        <v>2439807.09</v>
      </c>
      <c r="H1031" s="83">
        <v>0</v>
      </c>
    </row>
    <row r="1032" spans="1:8" x14ac:dyDescent="0.25">
      <c r="A1032" s="77" t="s">
        <v>4</v>
      </c>
      <c r="B1032" s="85" t="s">
        <v>5</v>
      </c>
      <c r="C1032" s="83">
        <v>2932148</v>
      </c>
      <c r="D1032" s="83">
        <v>0</v>
      </c>
      <c r="E1032" s="83">
        <v>1452674</v>
      </c>
      <c r="F1032" s="83">
        <v>0</v>
      </c>
      <c r="G1032" s="83">
        <v>1389523.28</v>
      </c>
      <c r="H1032" s="83">
        <v>0</v>
      </c>
    </row>
    <row r="1033" spans="1:8" x14ac:dyDescent="0.25">
      <c r="A1033" s="77" t="s">
        <v>6</v>
      </c>
      <c r="B1033" s="85" t="s">
        <v>7</v>
      </c>
      <c r="C1033" s="83">
        <v>3205639</v>
      </c>
      <c r="D1033" s="83">
        <v>0</v>
      </c>
      <c r="E1033" s="83">
        <v>1153288</v>
      </c>
      <c r="F1033" s="83">
        <v>0</v>
      </c>
      <c r="G1033" s="83">
        <v>1017867.02</v>
      </c>
      <c r="H1033" s="83">
        <v>0</v>
      </c>
    </row>
    <row r="1034" spans="1:8" x14ac:dyDescent="0.25">
      <c r="A1034" s="77" t="s">
        <v>14</v>
      </c>
      <c r="B1034" s="85" t="s">
        <v>15</v>
      </c>
      <c r="C1034" s="83">
        <v>29804</v>
      </c>
      <c r="D1034" s="83">
        <v>0</v>
      </c>
      <c r="E1034" s="83">
        <v>28304</v>
      </c>
      <c r="F1034" s="83">
        <v>0</v>
      </c>
      <c r="G1034" s="83">
        <v>26804</v>
      </c>
      <c r="H1034" s="83">
        <v>0</v>
      </c>
    </row>
    <row r="1035" spans="1:8" x14ac:dyDescent="0.25">
      <c r="A1035" s="77" t="s">
        <v>16</v>
      </c>
      <c r="B1035" s="85" t="s">
        <v>17</v>
      </c>
      <c r="C1035" s="83">
        <v>55000</v>
      </c>
      <c r="D1035" s="83">
        <v>0</v>
      </c>
      <c r="E1035" s="83">
        <v>27502</v>
      </c>
      <c r="F1035" s="83">
        <v>0</v>
      </c>
      <c r="G1035" s="83">
        <v>5612.79</v>
      </c>
      <c r="H1035" s="83">
        <v>0</v>
      </c>
    </row>
    <row r="1036" spans="1:8" x14ac:dyDescent="0.25">
      <c r="A1036" s="77" t="s">
        <v>18</v>
      </c>
      <c r="B1036" s="85" t="s">
        <v>19</v>
      </c>
      <c r="C1036" s="83">
        <v>1045800</v>
      </c>
      <c r="D1036" s="83">
        <v>0</v>
      </c>
      <c r="E1036" s="83">
        <v>0</v>
      </c>
      <c r="F1036" s="83">
        <v>0</v>
      </c>
      <c r="G1036" s="83">
        <v>0</v>
      </c>
      <c r="H1036" s="83">
        <v>0</v>
      </c>
    </row>
    <row r="1037" spans="1:8" ht="33.75" x14ac:dyDescent="0.25">
      <c r="A1037" s="75" t="s">
        <v>441</v>
      </c>
      <c r="B1037" s="86" t="s">
        <v>385</v>
      </c>
      <c r="C1037" s="82">
        <v>1346928</v>
      </c>
      <c r="D1037" s="82">
        <v>0</v>
      </c>
      <c r="E1037" s="82">
        <v>676196</v>
      </c>
      <c r="F1037" s="82">
        <v>0</v>
      </c>
      <c r="G1037" s="82">
        <v>634604.01</v>
      </c>
      <c r="H1037" s="82">
        <v>0</v>
      </c>
    </row>
    <row r="1038" spans="1:8" x14ac:dyDescent="0.25">
      <c r="A1038" s="99"/>
      <c r="B1038" s="100" t="s">
        <v>736</v>
      </c>
      <c r="C1038" s="83">
        <v>44</v>
      </c>
      <c r="D1038" s="83">
        <v>0</v>
      </c>
      <c r="E1038" s="83">
        <v>44</v>
      </c>
      <c r="F1038" s="83">
        <v>0</v>
      </c>
      <c r="G1038" s="83">
        <v>44</v>
      </c>
      <c r="H1038" s="83">
        <v>0</v>
      </c>
    </row>
    <row r="1039" spans="1:8" x14ac:dyDescent="0.25">
      <c r="A1039" s="77" t="s">
        <v>2</v>
      </c>
      <c r="B1039" s="85" t="s">
        <v>3</v>
      </c>
      <c r="C1039" s="83">
        <v>1333728</v>
      </c>
      <c r="D1039" s="83">
        <v>0</v>
      </c>
      <c r="E1039" s="83">
        <v>676196</v>
      </c>
      <c r="F1039" s="83">
        <v>0</v>
      </c>
      <c r="G1039" s="83">
        <v>634604.01</v>
      </c>
      <c r="H1039" s="83">
        <v>0</v>
      </c>
    </row>
    <row r="1040" spans="1:8" x14ac:dyDescent="0.25">
      <c r="A1040" s="77" t="s">
        <v>4</v>
      </c>
      <c r="B1040" s="85" t="s">
        <v>5</v>
      </c>
      <c r="C1040" s="83">
        <v>944572</v>
      </c>
      <c r="D1040" s="83">
        <v>0</v>
      </c>
      <c r="E1040" s="83">
        <v>461698</v>
      </c>
      <c r="F1040" s="83">
        <v>0</v>
      </c>
      <c r="G1040" s="83">
        <v>439952.47</v>
      </c>
      <c r="H1040" s="83">
        <v>0</v>
      </c>
    </row>
    <row r="1041" spans="1:8" x14ac:dyDescent="0.25">
      <c r="A1041" s="77" t="s">
        <v>6</v>
      </c>
      <c r="B1041" s="85" t="s">
        <v>7</v>
      </c>
      <c r="C1041" s="83">
        <v>362976</v>
      </c>
      <c r="D1041" s="83">
        <v>0</v>
      </c>
      <c r="E1041" s="83">
        <v>190816</v>
      </c>
      <c r="F1041" s="83">
        <v>0</v>
      </c>
      <c r="G1041" s="83">
        <v>171533.55</v>
      </c>
      <c r="H1041" s="83">
        <v>0</v>
      </c>
    </row>
    <row r="1042" spans="1:8" x14ac:dyDescent="0.25">
      <c r="A1042" s="77" t="s">
        <v>14</v>
      </c>
      <c r="B1042" s="85" t="s">
        <v>15</v>
      </c>
      <c r="C1042" s="83">
        <v>21180</v>
      </c>
      <c r="D1042" s="83">
        <v>0</v>
      </c>
      <c r="E1042" s="83">
        <v>21180</v>
      </c>
      <c r="F1042" s="83">
        <v>0</v>
      </c>
      <c r="G1042" s="83">
        <v>21180</v>
      </c>
      <c r="H1042" s="83">
        <v>0</v>
      </c>
    </row>
    <row r="1043" spans="1:8" x14ac:dyDescent="0.25">
      <c r="A1043" s="77" t="s">
        <v>16</v>
      </c>
      <c r="B1043" s="85" t="s">
        <v>17</v>
      </c>
      <c r="C1043" s="83">
        <v>5000</v>
      </c>
      <c r="D1043" s="83">
        <v>0</v>
      </c>
      <c r="E1043" s="83">
        <v>2502</v>
      </c>
      <c r="F1043" s="83">
        <v>0</v>
      </c>
      <c r="G1043" s="83">
        <v>1937.99</v>
      </c>
      <c r="H1043" s="83">
        <v>0</v>
      </c>
    </row>
    <row r="1044" spans="1:8" x14ac:dyDescent="0.25">
      <c r="A1044" s="77" t="s">
        <v>18</v>
      </c>
      <c r="B1044" s="85" t="s">
        <v>19</v>
      </c>
      <c r="C1044" s="83">
        <v>13200</v>
      </c>
      <c r="D1044" s="83">
        <v>0</v>
      </c>
      <c r="E1044" s="83">
        <v>0</v>
      </c>
      <c r="F1044" s="83">
        <v>0</v>
      </c>
      <c r="G1044" s="83">
        <v>0</v>
      </c>
      <c r="H1044" s="83">
        <v>0</v>
      </c>
    </row>
    <row r="1045" spans="1:8" x14ac:dyDescent="0.25">
      <c r="A1045" s="75" t="s">
        <v>442</v>
      </c>
      <c r="B1045" s="86" t="s">
        <v>329</v>
      </c>
      <c r="C1045" s="82">
        <v>52200</v>
      </c>
      <c r="D1045" s="82">
        <v>0</v>
      </c>
      <c r="E1045" s="82">
        <v>18752</v>
      </c>
      <c r="F1045" s="82">
        <v>0</v>
      </c>
      <c r="G1045" s="82">
        <v>18752</v>
      </c>
      <c r="H1045" s="82">
        <v>0</v>
      </c>
    </row>
    <row r="1046" spans="1:8" x14ac:dyDescent="0.25">
      <c r="A1046" s="77" t="s">
        <v>2</v>
      </c>
      <c r="B1046" s="85" t="s">
        <v>3</v>
      </c>
      <c r="C1046" s="83">
        <v>52200</v>
      </c>
      <c r="D1046" s="83">
        <v>0</v>
      </c>
      <c r="E1046" s="83">
        <v>18752</v>
      </c>
      <c r="F1046" s="83">
        <v>0</v>
      </c>
      <c r="G1046" s="83">
        <v>18752</v>
      </c>
      <c r="H1046" s="83">
        <v>0</v>
      </c>
    </row>
    <row r="1047" spans="1:8" x14ac:dyDescent="0.25">
      <c r="A1047" s="77" t="s">
        <v>6</v>
      </c>
      <c r="B1047" s="85" t="s">
        <v>7</v>
      </c>
      <c r="C1047" s="83">
        <v>52200</v>
      </c>
      <c r="D1047" s="83">
        <v>0</v>
      </c>
      <c r="E1047" s="83">
        <v>18752</v>
      </c>
      <c r="F1047" s="83">
        <v>0</v>
      </c>
      <c r="G1047" s="83">
        <v>18752</v>
      </c>
      <c r="H1047" s="83">
        <v>0</v>
      </c>
    </row>
    <row r="1048" spans="1:8" ht="33.75" x14ac:dyDescent="0.25">
      <c r="A1048" s="75" t="s">
        <v>443</v>
      </c>
      <c r="B1048" s="86" t="s">
        <v>384</v>
      </c>
      <c r="C1048" s="82">
        <v>10920</v>
      </c>
      <c r="D1048" s="82">
        <v>0</v>
      </c>
      <c r="E1048" s="82">
        <v>4992</v>
      </c>
      <c r="F1048" s="82">
        <v>0</v>
      </c>
      <c r="G1048" s="82">
        <v>4992</v>
      </c>
      <c r="H1048" s="82">
        <v>0</v>
      </c>
    </row>
    <row r="1049" spans="1:8" x14ac:dyDescent="0.25">
      <c r="A1049" s="77" t="s">
        <v>2</v>
      </c>
      <c r="B1049" s="85" t="s">
        <v>3</v>
      </c>
      <c r="C1049" s="83">
        <v>10920</v>
      </c>
      <c r="D1049" s="83">
        <v>0</v>
      </c>
      <c r="E1049" s="83">
        <v>4992</v>
      </c>
      <c r="F1049" s="83">
        <v>0</v>
      </c>
      <c r="G1049" s="83">
        <v>4992</v>
      </c>
      <c r="H1049" s="83">
        <v>0</v>
      </c>
    </row>
    <row r="1050" spans="1:8" x14ac:dyDescent="0.25">
      <c r="A1050" s="77" t="s">
        <v>6</v>
      </c>
      <c r="B1050" s="85" t="s">
        <v>7</v>
      </c>
      <c r="C1050" s="83">
        <v>10920</v>
      </c>
      <c r="D1050" s="83">
        <v>0</v>
      </c>
      <c r="E1050" s="83">
        <v>4992</v>
      </c>
      <c r="F1050" s="83">
        <v>0</v>
      </c>
      <c r="G1050" s="83">
        <v>4992</v>
      </c>
      <c r="H1050" s="83">
        <v>0</v>
      </c>
    </row>
    <row r="1051" spans="1:8" ht="33.75" x14ac:dyDescent="0.25">
      <c r="A1051" s="75" t="s">
        <v>444</v>
      </c>
      <c r="B1051" s="86" t="s">
        <v>388</v>
      </c>
      <c r="C1051" s="82">
        <v>41280</v>
      </c>
      <c r="D1051" s="82">
        <v>0</v>
      </c>
      <c r="E1051" s="82">
        <v>13760</v>
      </c>
      <c r="F1051" s="82">
        <v>0</v>
      </c>
      <c r="G1051" s="82">
        <v>13760</v>
      </c>
      <c r="H1051" s="82">
        <v>0</v>
      </c>
    </row>
    <row r="1052" spans="1:8" x14ac:dyDescent="0.25">
      <c r="A1052" s="77" t="s">
        <v>2</v>
      </c>
      <c r="B1052" s="85" t="s">
        <v>3</v>
      </c>
      <c r="C1052" s="83">
        <v>41280</v>
      </c>
      <c r="D1052" s="83">
        <v>0</v>
      </c>
      <c r="E1052" s="83">
        <v>13760</v>
      </c>
      <c r="F1052" s="83">
        <v>0</v>
      </c>
      <c r="G1052" s="83">
        <v>13760</v>
      </c>
      <c r="H1052" s="83">
        <v>0</v>
      </c>
    </row>
    <row r="1053" spans="1:8" x14ac:dyDescent="0.25">
      <c r="A1053" s="77" t="s">
        <v>6</v>
      </c>
      <c r="B1053" s="85" t="s">
        <v>7</v>
      </c>
      <c r="C1053" s="83">
        <v>41280</v>
      </c>
      <c r="D1053" s="83">
        <v>0</v>
      </c>
      <c r="E1053" s="83">
        <v>13760</v>
      </c>
      <c r="F1053" s="83">
        <v>0</v>
      </c>
      <c r="G1053" s="83">
        <v>13760</v>
      </c>
      <c r="H1053" s="83">
        <v>0</v>
      </c>
    </row>
    <row r="1054" spans="1:8" x14ac:dyDescent="0.25">
      <c r="A1054" s="75" t="s">
        <v>445</v>
      </c>
      <c r="B1054" s="86" t="s">
        <v>389</v>
      </c>
      <c r="C1054" s="82">
        <v>785000</v>
      </c>
      <c r="D1054" s="82">
        <v>0</v>
      </c>
      <c r="E1054" s="82">
        <v>235750</v>
      </c>
      <c r="F1054" s="82">
        <v>0</v>
      </c>
      <c r="G1054" s="82">
        <v>147970</v>
      </c>
      <c r="H1054" s="82">
        <v>0</v>
      </c>
    </row>
    <row r="1055" spans="1:8" x14ac:dyDescent="0.25">
      <c r="A1055" s="77" t="s">
        <v>2</v>
      </c>
      <c r="B1055" s="85" t="s">
        <v>3</v>
      </c>
      <c r="C1055" s="83">
        <v>690000</v>
      </c>
      <c r="D1055" s="83">
        <v>0</v>
      </c>
      <c r="E1055" s="83">
        <v>235750</v>
      </c>
      <c r="F1055" s="83">
        <v>0</v>
      </c>
      <c r="G1055" s="83">
        <v>147970</v>
      </c>
      <c r="H1055" s="83">
        <v>0</v>
      </c>
    </row>
    <row r="1056" spans="1:8" x14ac:dyDescent="0.25">
      <c r="A1056" s="77" t="s">
        <v>6</v>
      </c>
      <c r="B1056" s="85" t="s">
        <v>7</v>
      </c>
      <c r="C1056" s="83">
        <v>690000</v>
      </c>
      <c r="D1056" s="83">
        <v>0</v>
      </c>
      <c r="E1056" s="83">
        <v>235750</v>
      </c>
      <c r="F1056" s="83">
        <v>0</v>
      </c>
      <c r="G1056" s="83">
        <v>147970</v>
      </c>
      <c r="H1056" s="83">
        <v>0</v>
      </c>
    </row>
    <row r="1057" spans="1:8" x14ac:dyDescent="0.25">
      <c r="A1057" s="77" t="s">
        <v>18</v>
      </c>
      <c r="B1057" s="85" t="s">
        <v>19</v>
      </c>
      <c r="C1057" s="83">
        <v>95000</v>
      </c>
      <c r="D1057" s="83">
        <v>0</v>
      </c>
      <c r="E1057" s="83">
        <v>0</v>
      </c>
      <c r="F1057" s="83">
        <v>0</v>
      </c>
      <c r="G1057" s="83">
        <v>0</v>
      </c>
      <c r="H1057" s="83">
        <v>0</v>
      </c>
    </row>
    <row r="1058" spans="1:8" ht="33.75" x14ac:dyDescent="0.25">
      <c r="A1058" s="75" t="s">
        <v>446</v>
      </c>
      <c r="B1058" s="86" t="s">
        <v>390</v>
      </c>
      <c r="C1058" s="82">
        <v>385000</v>
      </c>
      <c r="D1058" s="82">
        <v>0</v>
      </c>
      <c r="E1058" s="82">
        <v>205750</v>
      </c>
      <c r="F1058" s="82">
        <v>0</v>
      </c>
      <c r="G1058" s="82">
        <v>117970</v>
      </c>
      <c r="H1058" s="82">
        <v>0</v>
      </c>
    </row>
    <row r="1059" spans="1:8" x14ac:dyDescent="0.25">
      <c r="A1059" s="77" t="s">
        <v>2</v>
      </c>
      <c r="B1059" s="85" t="s">
        <v>3</v>
      </c>
      <c r="C1059" s="83">
        <v>290000</v>
      </c>
      <c r="D1059" s="83">
        <v>0</v>
      </c>
      <c r="E1059" s="83">
        <v>205750</v>
      </c>
      <c r="F1059" s="83">
        <v>0</v>
      </c>
      <c r="G1059" s="83">
        <v>117970</v>
      </c>
      <c r="H1059" s="83">
        <v>0</v>
      </c>
    </row>
    <row r="1060" spans="1:8" x14ac:dyDescent="0.25">
      <c r="A1060" s="77" t="s">
        <v>6</v>
      </c>
      <c r="B1060" s="85" t="s">
        <v>7</v>
      </c>
      <c r="C1060" s="83">
        <v>290000</v>
      </c>
      <c r="D1060" s="83">
        <v>0</v>
      </c>
      <c r="E1060" s="83">
        <v>205750</v>
      </c>
      <c r="F1060" s="83">
        <v>0</v>
      </c>
      <c r="G1060" s="83">
        <v>117970</v>
      </c>
      <c r="H1060" s="83">
        <v>0</v>
      </c>
    </row>
    <row r="1061" spans="1:8" x14ac:dyDescent="0.25">
      <c r="A1061" s="77" t="s">
        <v>18</v>
      </c>
      <c r="B1061" s="85" t="s">
        <v>19</v>
      </c>
      <c r="C1061" s="83">
        <v>95000</v>
      </c>
      <c r="D1061" s="83">
        <v>0</v>
      </c>
      <c r="E1061" s="83">
        <v>0</v>
      </c>
      <c r="F1061" s="83">
        <v>0</v>
      </c>
      <c r="G1061" s="83">
        <v>0</v>
      </c>
      <c r="H1061" s="83">
        <v>0</v>
      </c>
    </row>
    <row r="1062" spans="1:8" x14ac:dyDescent="0.25">
      <c r="A1062" s="75" t="s">
        <v>559</v>
      </c>
      <c r="B1062" s="86" t="s">
        <v>560</v>
      </c>
      <c r="C1062" s="82">
        <v>400000</v>
      </c>
      <c r="D1062" s="82">
        <v>0</v>
      </c>
      <c r="E1062" s="82">
        <v>30000</v>
      </c>
      <c r="F1062" s="82">
        <v>0</v>
      </c>
      <c r="G1062" s="82">
        <v>30000</v>
      </c>
      <c r="H1062" s="82">
        <v>0</v>
      </c>
    </row>
    <row r="1063" spans="1:8" x14ac:dyDescent="0.25">
      <c r="A1063" s="77" t="s">
        <v>2</v>
      </c>
      <c r="B1063" s="85" t="s">
        <v>3</v>
      </c>
      <c r="C1063" s="83">
        <v>400000</v>
      </c>
      <c r="D1063" s="83">
        <v>0</v>
      </c>
      <c r="E1063" s="83">
        <v>30000</v>
      </c>
      <c r="F1063" s="83">
        <v>0</v>
      </c>
      <c r="G1063" s="83">
        <v>30000</v>
      </c>
      <c r="H1063" s="83">
        <v>0</v>
      </c>
    </row>
    <row r="1064" spans="1:8" x14ac:dyDescent="0.25">
      <c r="A1064" s="77" t="s">
        <v>6</v>
      </c>
      <c r="B1064" s="85" t="s">
        <v>7</v>
      </c>
      <c r="C1064" s="83">
        <v>400000</v>
      </c>
      <c r="D1064" s="83">
        <v>0</v>
      </c>
      <c r="E1064" s="83">
        <v>30000</v>
      </c>
      <c r="F1064" s="83">
        <v>0</v>
      </c>
      <c r="G1064" s="83">
        <v>30000</v>
      </c>
      <c r="H1064" s="83">
        <v>0</v>
      </c>
    </row>
    <row r="1065" spans="1:8" x14ac:dyDescent="0.25">
      <c r="A1065" s="75" t="s">
        <v>591</v>
      </c>
      <c r="B1065" s="86" t="s">
        <v>592</v>
      </c>
      <c r="C1065" s="82">
        <v>4000</v>
      </c>
      <c r="D1065" s="82">
        <v>0</v>
      </c>
      <c r="E1065" s="82">
        <v>1500</v>
      </c>
      <c r="F1065" s="82">
        <v>0</v>
      </c>
      <c r="G1065" s="82">
        <v>1500</v>
      </c>
      <c r="H1065" s="82">
        <v>0</v>
      </c>
    </row>
    <row r="1066" spans="1:8" x14ac:dyDescent="0.25">
      <c r="A1066" s="77" t="s">
        <v>2</v>
      </c>
      <c r="B1066" s="85" t="s">
        <v>3</v>
      </c>
      <c r="C1066" s="83">
        <v>4000</v>
      </c>
      <c r="D1066" s="83">
        <v>0</v>
      </c>
      <c r="E1066" s="83">
        <v>1500</v>
      </c>
      <c r="F1066" s="83">
        <v>0</v>
      </c>
      <c r="G1066" s="83">
        <v>1500</v>
      </c>
      <c r="H1066" s="83">
        <v>0</v>
      </c>
    </row>
    <row r="1067" spans="1:8" x14ac:dyDescent="0.25">
      <c r="A1067" s="77" t="s">
        <v>6</v>
      </c>
      <c r="B1067" s="85" t="s">
        <v>7</v>
      </c>
      <c r="C1067" s="83">
        <v>4000</v>
      </c>
      <c r="D1067" s="83">
        <v>0</v>
      </c>
      <c r="E1067" s="83">
        <v>1500</v>
      </c>
      <c r="F1067" s="83">
        <v>0</v>
      </c>
      <c r="G1067" s="83">
        <v>1500</v>
      </c>
      <c r="H1067" s="83">
        <v>0</v>
      </c>
    </row>
    <row r="1068" spans="1:8" ht="22.5" x14ac:dyDescent="0.25">
      <c r="A1068" s="75" t="s">
        <v>593</v>
      </c>
      <c r="B1068" s="86" t="s">
        <v>594</v>
      </c>
      <c r="C1068" s="82">
        <v>4000</v>
      </c>
      <c r="D1068" s="82">
        <v>0</v>
      </c>
      <c r="E1068" s="82">
        <v>1500</v>
      </c>
      <c r="F1068" s="82">
        <v>0</v>
      </c>
      <c r="G1068" s="82">
        <v>1500</v>
      </c>
      <c r="H1068" s="82">
        <v>0</v>
      </c>
    </row>
    <row r="1069" spans="1:8" x14ac:dyDescent="0.25">
      <c r="A1069" s="77" t="s">
        <v>2</v>
      </c>
      <c r="B1069" s="85" t="s">
        <v>3</v>
      </c>
      <c r="C1069" s="83">
        <v>4000</v>
      </c>
      <c r="D1069" s="83">
        <v>0</v>
      </c>
      <c r="E1069" s="83">
        <v>1500</v>
      </c>
      <c r="F1069" s="83">
        <v>0</v>
      </c>
      <c r="G1069" s="83">
        <v>1500</v>
      </c>
      <c r="H1069" s="83">
        <v>0</v>
      </c>
    </row>
    <row r="1070" spans="1:8" x14ac:dyDescent="0.25">
      <c r="A1070" s="77" t="s">
        <v>6</v>
      </c>
      <c r="B1070" s="85" t="s">
        <v>7</v>
      </c>
      <c r="C1070" s="83">
        <v>4000</v>
      </c>
      <c r="D1070" s="83">
        <v>0</v>
      </c>
      <c r="E1070" s="83">
        <v>1500</v>
      </c>
      <c r="F1070" s="83">
        <v>0</v>
      </c>
      <c r="G1070" s="83">
        <v>1500</v>
      </c>
      <c r="H1070" s="83">
        <v>0</v>
      </c>
    </row>
    <row r="1071" spans="1:8" ht="22.5" x14ac:dyDescent="0.25">
      <c r="A1071" s="75" t="s">
        <v>447</v>
      </c>
      <c r="B1071" s="86" t="s">
        <v>328</v>
      </c>
      <c r="C1071" s="82">
        <v>4403955</v>
      </c>
      <c r="D1071" s="82">
        <v>0</v>
      </c>
      <c r="E1071" s="82">
        <v>1729570</v>
      </c>
      <c r="F1071" s="82">
        <v>0</v>
      </c>
      <c r="G1071" s="82">
        <v>1636981.08</v>
      </c>
      <c r="H1071" s="82">
        <v>0</v>
      </c>
    </row>
    <row r="1072" spans="1:8" x14ac:dyDescent="0.25">
      <c r="A1072" s="99"/>
      <c r="B1072" s="100" t="s">
        <v>736</v>
      </c>
      <c r="C1072" s="83">
        <v>168</v>
      </c>
      <c r="D1072" s="83">
        <v>0</v>
      </c>
      <c r="E1072" s="83">
        <v>168</v>
      </c>
      <c r="F1072" s="83">
        <v>0</v>
      </c>
      <c r="G1072" s="83">
        <v>168</v>
      </c>
      <c r="H1072" s="83">
        <v>0</v>
      </c>
    </row>
    <row r="1073" spans="1:8" x14ac:dyDescent="0.25">
      <c r="A1073" s="77" t="s">
        <v>2</v>
      </c>
      <c r="B1073" s="85" t="s">
        <v>3</v>
      </c>
      <c r="C1073" s="83">
        <v>3466355</v>
      </c>
      <c r="D1073" s="83">
        <v>0</v>
      </c>
      <c r="E1073" s="83">
        <v>1729570</v>
      </c>
      <c r="F1073" s="83">
        <v>0</v>
      </c>
      <c r="G1073" s="83">
        <v>1636981.08</v>
      </c>
      <c r="H1073" s="83">
        <v>0</v>
      </c>
    </row>
    <row r="1074" spans="1:8" x14ac:dyDescent="0.25">
      <c r="A1074" s="77" t="s">
        <v>4</v>
      </c>
      <c r="B1074" s="85" t="s">
        <v>5</v>
      </c>
      <c r="C1074" s="83">
        <v>1987576</v>
      </c>
      <c r="D1074" s="83">
        <v>0</v>
      </c>
      <c r="E1074" s="83">
        <v>990976</v>
      </c>
      <c r="F1074" s="83">
        <v>0</v>
      </c>
      <c r="G1074" s="83">
        <v>949570.81</v>
      </c>
      <c r="H1074" s="83">
        <v>0</v>
      </c>
    </row>
    <row r="1075" spans="1:8" x14ac:dyDescent="0.25">
      <c r="A1075" s="77" t="s">
        <v>6</v>
      </c>
      <c r="B1075" s="85" t="s">
        <v>7</v>
      </c>
      <c r="C1075" s="83">
        <v>1420155</v>
      </c>
      <c r="D1075" s="83">
        <v>0</v>
      </c>
      <c r="E1075" s="83">
        <v>706470</v>
      </c>
      <c r="F1075" s="83">
        <v>0</v>
      </c>
      <c r="G1075" s="83">
        <v>678111.47</v>
      </c>
      <c r="H1075" s="83">
        <v>0</v>
      </c>
    </row>
    <row r="1076" spans="1:8" x14ac:dyDescent="0.25">
      <c r="A1076" s="77" t="s">
        <v>14</v>
      </c>
      <c r="B1076" s="85" t="s">
        <v>15</v>
      </c>
      <c r="C1076" s="83">
        <v>8624</v>
      </c>
      <c r="D1076" s="83">
        <v>0</v>
      </c>
      <c r="E1076" s="83">
        <v>7124</v>
      </c>
      <c r="F1076" s="83">
        <v>0</v>
      </c>
      <c r="G1076" s="83">
        <v>5624</v>
      </c>
      <c r="H1076" s="83">
        <v>0</v>
      </c>
    </row>
    <row r="1077" spans="1:8" x14ac:dyDescent="0.25">
      <c r="A1077" s="77" t="s">
        <v>16</v>
      </c>
      <c r="B1077" s="85" t="s">
        <v>17</v>
      </c>
      <c r="C1077" s="83">
        <v>50000</v>
      </c>
      <c r="D1077" s="83">
        <v>0</v>
      </c>
      <c r="E1077" s="83">
        <v>25000</v>
      </c>
      <c r="F1077" s="83">
        <v>0</v>
      </c>
      <c r="G1077" s="83">
        <v>3674.8</v>
      </c>
      <c r="H1077" s="83">
        <v>0</v>
      </c>
    </row>
    <row r="1078" spans="1:8" x14ac:dyDescent="0.25">
      <c r="A1078" s="77" t="s">
        <v>18</v>
      </c>
      <c r="B1078" s="85" t="s">
        <v>19</v>
      </c>
      <c r="C1078" s="83">
        <v>937600</v>
      </c>
      <c r="D1078" s="83">
        <v>0</v>
      </c>
      <c r="E1078" s="83">
        <v>0</v>
      </c>
      <c r="F1078" s="83">
        <v>0</v>
      </c>
      <c r="G1078" s="83">
        <v>0</v>
      </c>
      <c r="H1078" s="83">
        <v>0</v>
      </c>
    </row>
    <row r="1079" spans="1:8" x14ac:dyDescent="0.25">
      <c r="A1079" s="75" t="s">
        <v>448</v>
      </c>
      <c r="B1079" s="86" t="s">
        <v>327</v>
      </c>
      <c r="C1079" s="82">
        <v>3648080</v>
      </c>
      <c r="D1079" s="82">
        <v>0</v>
      </c>
      <c r="E1079" s="82">
        <v>1375320</v>
      </c>
      <c r="F1079" s="82">
        <v>0</v>
      </c>
      <c r="G1079" s="82">
        <v>1284736.48</v>
      </c>
      <c r="H1079" s="82">
        <v>0</v>
      </c>
    </row>
    <row r="1080" spans="1:8" x14ac:dyDescent="0.25">
      <c r="A1080" s="99"/>
      <c r="B1080" s="100" t="s">
        <v>736</v>
      </c>
      <c r="C1080" s="83">
        <v>168</v>
      </c>
      <c r="D1080" s="83">
        <v>0</v>
      </c>
      <c r="E1080" s="83">
        <v>168</v>
      </c>
      <c r="F1080" s="83">
        <v>0</v>
      </c>
      <c r="G1080" s="83">
        <v>168</v>
      </c>
      <c r="H1080" s="83">
        <v>0</v>
      </c>
    </row>
    <row r="1081" spans="1:8" x14ac:dyDescent="0.25">
      <c r="A1081" s="77" t="s">
        <v>2</v>
      </c>
      <c r="B1081" s="85" t="s">
        <v>3</v>
      </c>
      <c r="C1081" s="83">
        <v>2745480</v>
      </c>
      <c r="D1081" s="83">
        <v>0</v>
      </c>
      <c r="E1081" s="83">
        <v>1375320</v>
      </c>
      <c r="F1081" s="83">
        <v>0</v>
      </c>
      <c r="G1081" s="83">
        <v>1284736.48</v>
      </c>
      <c r="H1081" s="83">
        <v>0</v>
      </c>
    </row>
    <row r="1082" spans="1:8" x14ac:dyDescent="0.25">
      <c r="A1082" s="77" t="s">
        <v>4</v>
      </c>
      <c r="B1082" s="85" t="s">
        <v>5</v>
      </c>
      <c r="C1082" s="83">
        <v>1987576</v>
      </c>
      <c r="D1082" s="83">
        <v>0</v>
      </c>
      <c r="E1082" s="83">
        <v>990976</v>
      </c>
      <c r="F1082" s="83">
        <v>0</v>
      </c>
      <c r="G1082" s="83">
        <v>949570.81</v>
      </c>
      <c r="H1082" s="83">
        <v>0</v>
      </c>
    </row>
    <row r="1083" spans="1:8" x14ac:dyDescent="0.25">
      <c r="A1083" s="77" t="s">
        <v>6</v>
      </c>
      <c r="B1083" s="85" t="s">
        <v>7</v>
      </c>
      <c r="C1083" s="83">
        <v>699280</v>
      </c>
      <c r="D1083" s="83">
        <v>0</v>
      </c>
      <c r="E1083" s="83">
        <v>352220</v>
      </c>
      <c r="F1083" s="83">
        <v>0</v>
      </c>
      <c r="G1083" s="83">
        <v>325866.87</v>
      </c>
      <c r="H1083" s="83">
        <v>0</v>
      </c>
    </row>
    <row r="1084" spans="1:8" x14ac:dyDescent="0.25">
      <c r="A1084" s="77" t="s">
        <v>14</v>
      </c>
      <c r="B1084" s="85" t="s">
        <v>15</v>
      </c>
      <c r="C1084" s="83">
        <v>8624</v>
      </c>
      <c r="D1084" s="83">
        <v>0</v>
      </c>
      <c r="E1084" s="83">
        <v>7124</v>
      </c>
      <c r="F1084" s="83">
        <v>0</v>
      </c>
      <c r="G1084" s="83">
        <v>5624</v>
      </c>
      <c r="H1084" s="83">
        <v>0</v>
      </c>
    </row>
    <row r="1085" spans="1:8" x14ac:dyDescent="0.25">
      <c r="A1085" s="77" t="s">
        <v>16</v>
      </c>
      <c r="B1085" s="85" t="s">
        <v>17</v>
      </c>
      <c r="C1085" s="83">
        <v>50000</v>
      </c>
      <c r="D1085" s="83">
        <v>0</v>
      </c>
      <c r="E1085" s="83">
        <v>25000</v>
      </c>
      <c r="F1085" s="83">
        <v>0</v>
      </c>
      <c r="G1085" s="83">
        <v>3674.8</v>
      </c>
      <c r="H1085" s="83">
        <v>0</v>
      </c>
    </row>
    <row r="1086" spans="1:8" x14ac:dyDescent="0.25">
      <c r="A1086" s="77" t="s">
        <v>18</v>
      </c>
      <c r="B1086" s="85" t="s">
        <v>19</v>
      </c>
      <c r="C1086" s="83">
        <v>902600</v>
      </c>
      <c r="D1086" s="83">
        <v>0</v>
      </c>
      <c r="E1086" s="83">
        <v>0</v>
      </c>
      <c r="F1086" s="83">
        <v>0</v>
      </c>
      <c r="G1086" s="83">
        <v>0</v>
      </c>
      <c r="H1086" s="83">
        <v>0</v>
      </c>
    </row>
    <row r="1087" spans="1:8" ht="22.5" x14ac:dyDescent="0.25">
      <c r="A1087" s="75" t="s">
        <v>449</v>
      </c>
      <c r="B1087" s="86" t="s">
        <v>326</v>
      </c>
      <c r="C1087" s="82">
        <v>755875</v>
      </c>
      <c r="D1087" s="82">
        <v>0</v>
      </c>
      <c r="E1087" s="82">
        <v>354250</v>
      </c>
      <c r="F1087" s="82">
        <v>0</v>
      </c>
      <c r="G1087" s="82">
        <v>352244.6</v>
      </c>
      <c r="H1087" s="82">
        <v>0</v>
      </c>
    </row>
    <row r="1088" spans="1:8" x14ac:dyDescent="0.25">
      <c r="A1088" s="77" t="s">
        <v>2</v>
      </c>
      <c r="B1088" s="85" t="s">
        <v>3</v>
      </c>
      <c r="C1088" s="83">
        <v>720875</v>
      </c>
      <c r="D1088" s="83">
        <v>0</v>
      </c>
      <c r="E1088" s="83">
        <v>354250</v>
      </c>
      <c r="F1088" s="83">
        <v>0</v>
      </c>
      <c r="G1088" s="83">
        <v>352244.6</v>
      </c>
      <c r="H1088" s="83">
        <v>0</v>
      </c>
    </row>
    <row r="1089" spans="1:8" x14ac:dyDescent="0.25">
      <c r="A1089" s="77" t="s">
        <v>6</v>
      </c>
      <c r="B1089" s="85" t="s">
        <v>7</v>
      </c>
      <c r="C1089" s="83">
        <v>720875</v>
      </c>
      <c r="D1089" s="83">
        <v>0</v>
      </c>
      <c r="E1089" s="83">
        <v>354250</v>
      </c>
      <c r="F1089" s="83">
        <v>0</v>
      </c>
      <c r="G1089" s="83">
        <v>352244.6</v>
      </c>
      <c r="H1089" s="83">
        <v>0</v>
      </c>
    </row>
    <row r="1090" spans="1:8" x14ac:dyDescent="0.25">
      <c r="A1090" s="77" t="s">
        <v>18</v>
      </c>
      <c r="B1090" s="85" t="s">
        <v>19</v>
      </c>
      <c r="C1090" s="83">
        <v>35000</v>
      </c>
      <c r="D1090" s="83">
        <v>0</v>
      </c>
      <c r="E1090" s="83">
        <v>0</v>
      </c>
      <c r="F1090" s="83">
        <v>0</v>
      </c>
      <c r="G1090" s="83">
        <v>0</v>
      </c>
      <c r="H1090" s="83">
        <v>0</v>
      </c>
    </row>
    <row r="1091" spans="1:8" x14ac:dyDescent="0.25">
      <c r="A1091" s="75" t="s">
        <v>629</v>
      </c>
      <c r="B1091" s="86" t="s">
        <v>630</v>
      </c>
      <c r="C1091" s="82">
        <v>676308</v>
      </c>
      <c r="D1091" s="82">
        <v>0</v>
      </c>
      <c r="E1091" s="82">
        <v>0</v>
      </c>
      <c r="F1091" s="82">
        <v>0</v>
      </c>
      <c r="G1091" s="82">
        <v>0</v>
      </c>
      <c r="H1091" s="82">
        <v>0</v>
      </c>
    </row>
    <row r="1092" spans="1:8" x14ac:dyDescent="0.25">
      <c r="A1092" s="77" t="s">
        <v>2</v>
      </c>
      <c r="B1092" s="85" t="s">
        <v>3</v>
      </c>
      <c r="C1092" s="83">
        <v>676308</v>
      </c>
      <c r="D1092" s="83">
        <v>0</v>
      </c>
      <c r="E1092" s="83">
        <v>0</v>
      </c>
      <c r="F1092" s="83">
        <v>0</v>
      </c>
      <c r="G1092" s="83">
        <v>0</v>
      </c>
      <c r="H1092" s="83">
        <v>0</v>
      </c>
    </row>
    <row r="1093" spans="1:8" x14ac:dyDescent="0.25">
      <c r="A1093" s="77" t="s">
        <v>6</v>
      </c>
      <c r="B1093" s="85" t="s">
        <v>7</v>
      </c>
      <c r="C1093" s="83">
        <v>676308</v>
      </c>
      <c r="D1093" s="83">
        <v>0</v>
      </c>
      <c r="E1093" s="83">
        <v>0</v>
      </c>
      <c r="F1093" s="83">
        <v>0</v>
      </c>
      <c r="G1093" s="83">
        <v>0</v>
      </c>
      <c r="H1093" s="83">
        <v>0</v>
      </c>
    </row>
    <row r="1094" spans="1:8" ht="22.5" x14ac:dyDescent="0.25">
      <c r="A1094" s="75" t="s">
        <v>488</v>
      </c>
      <c r="B1094" s="86" t="s">
        <v>595</v>
      </c>
      <c r="C1094" s="82">
        <v>1150000</v>
      </c>
      <c r="D1094" s="82">
        <v>0</v>
      </c>
      <c r="E1094" s="82">
        <v>621389</v>
      </c>
      <c r="F1094" s="82">
        <v>0</v>
      </c>
      <c r="G1094" s="82">
        <v>612228</v>
      </c>
      <c r="H1094" s="82">
        <v>0</v>
      </c>
    </row>
    <row r="1095" spans="1:8" x14ac:dyDescent="0.25">
      <c r="A1095" s="77" t="s">
        <v>18</v>
      </c>
      <c r="B1095" s="85" t="s">
        <v>19</v>
      </c>
      <c r="C1095" s="83">
        <v>1150000</v>
      </c>
      <c r="D1095" s="83">
        <v>0</v>
      </c>
      <c r="E1095" s="83">
        <v>621389</v>
      </c>
      <c r="F1095" s="83">
        <v>0</v>
      </c>
      <c r="G1095" s="83">
        <v>612228</v>
      </c>
      <c r="H1095" s="83">
        <v>0</v>
      </c>
    </row>
    <row r="1096" spans="1:8" ht="22.5" x14ac:dyDescent="0.25">
      <c r="A1096" s="75" t="s">
        <v>561</v>
      </c>
      <c r="B1096" s="86" t="s">
        <v>562</v>
      </c>
      <c r="C1096" s="82">
        <v>3138640</v>
      </c>
      <c r="D1096" s="82">
        <v>0</v>
      </c>
      <c r="E1096" s="82">
        <v>135198</v>
      </c>
      <c r="F1096" s="82">
        <v>0</v>
      </c>
      <c r="G1096" s="82">
        <v>116982.62</v>
      </c>
      <c r="H1096" s="82">
        <v>0</v>
      </c>
    </row>
    <row r="1097" spans="1:8" x14ac:dyDescent="0.25">
      <c r="A1097" s="77" t="s">
        <v>2</v>
      </c>
      <c r="B1097" s="85" t="s">
        <v>3</v>
      </c>
      <c r="C1097" s="83">
        <v>3138640</v>
      </c>
      <c r="D1097" s="83">
        <v>0</v>
      </c>
      <c r="E1097" s="83">
        <v>135198</v>
      </c>
      <c r="F1097" s="83">
        <v>0</v>
      </c>
      <c r="G1097" s="83">
        <v>116982.62</v>
      </c>
      <c r="H1097" s="83">
        <v>0</v>
      </c>
    </row>
    <row r="1098" spans="1:8" x14ac:dyDescent="0.25">
      <c r="A1098" s="77" t="s">
        <v>6</v>
      </c>
      <c r="B1098" s="85" t="s">
        <v>7</v>
      </c>
      <c r="C1098" s="83">
        <v>244396</v>
      </c>
      <c r="D1098" s="83">
        <v>0</v>
      </c>
      <c r="E1098" s="83">
        <v>125814</v>
      </c>
      <c r="F1098" s="83">
        <v>0</v>
      </c>
      <c r="G1098" s="83">
        <v>107937.15</v>
      </c>
      <c r="H1098" s="83">
        <v>0</v>
      </c>
    </row>
    <row r="1099" spans="1:8" x14ac:dyDescent="0.25">
      <c r="A1099" s="77" t="s">
        <v>14</v>
      </c>
      <c r="B1099" s="85" t="s">
        <v>15</v>
      </c>
      <c r="C1099" s="83">
        <v>8884</v>
      </c>
      <c r="D1099" s="83">
        <v>0</v>
      </c>
      <c r="E1099" s="83">
        <v>8884</v>
      </c>
      <c r="F1099" s="83">
        <v>0</v>
      </c>
      <c r="G1099" s="83">
        <v>8883.61</v>
      </c>
      <c r="H1099" s="83">
        <v>0</v>
      </c>
    </row>
    <row r="1100" spans="1:8" x14ac:dyDescent="0.25">
      <c r="A1100" s="77" t="s">
        <v>16</v>
      </c>
      <c r="B1100" s="85" t="s">
        <v>17</v>
      </c>
      <c r="C1100" s="83">
        <v>2885360</v>
      </c>
      <c r="D1100" s="83">
        <v>0</v>
      </c>
      <c r="E1100" s="83">
        <v>500</v>
      </c>
      <c r="F1100" s="83">
        <v>0</v>
      </c>
      <c r="G1100" s="83">
        <v>161.86000000000001</v>
      </c>
      <c r="H1100" s="83">
        <v>0</v>
      </c>
    </row>
    <row r="1101" spans="1:8" ht="33.75" x14ac:dyDescent="0.25">
      <c r="A1101" s="75" t="s">
        <v>563</v>
      </c>
      <c r="B1101" s="86" t="s">
        <v>564</v>
      </c>
      <c r="C1101" s="82">
        <v>152020</v>
      </c>
      <c r="D1101" s="82">
        <v>0</v>
      </c>
      <c r="E1101" s="82">
        <v>59184</v>
      </c>
      <c r="F1101" s="82">
        <v>0</v>
      </c>
      <c r="G1101" s="82">
        <v>59049.2</v>
      </c>
      <c r="H1101" s="82">
        <v>0</v>
      </c>
    </row>
    <row r="1102" spans="1:8" x14ac:dyDescent="0.25">
      <c r="A1102" s="77" t="s">
        <v>2</v>
      </c>
      <c r="B1102" s="85" t="s">
        <v>3</v>
      </c>
      <c r="C1102" s="83">
        <v>152020</v>
      </c>
      <c r="D1102" s="83">
        <v>0</v>
      </c>
      <c r="E1102" s="83">
        <v>59184</v>
      </c>
      <c r="F1102" s="83">
        <v>0</v>
      </c>
      <c r="G1102" s="83">
        <v>59049.2</v>
      </c>
      <c r="H1102" s="83">
        <v>0</v>
      </c>
    </row>
    <row r="1103" spans="1:8" x14ac:dyDescent="0.25">
      <c r="A1103" s="77" t="s">
        <v>6</v>
      </c>
      <c r="B1103" s="85" t="s">
        <v>7</v>
      </c>
      <c r="C1103" s="83">
        <v>11460</v>
      </c>
      <c r="D1103" s="83">
        <v>0</v>
      </c>
      <c r="E1103" s="83">
        <v>5480</v>
      </c>
      <c r="F1103" s="83">
        <v>0</v>
      </c>
      <c r="G1103" s="83">
        <v>5345.2</v>
      </c>
      <c r="H1103" s="83">
        <v>0</v>
      </c>
    </row>
    <row r="1104" spans="1:8" x14ac:dyDescent="0.25">
      <c r="A1104" s="77" t="s">
        <v>10</v>
      </c>
      <c r="B1104" s="85" t="s">
        <v>11</v>
      </c>
      <c r="C1104" s="83">
        <v>140560</v>
      </c>
      <c r="D1104" s="83">
        <v>0</v>
      </c>
      <c r="E1104" s="83">
        <v>53704</v>
      </c>
      <c r="F1104" s="83">
        <v>0</v>
      </c>
      <c r="G1104" s="83">
        <v>53704</v>
      </c>
      <c r="H1104" s="83">
        <v>0</v>
      </c>
    </row>
    <row r="1105" spans="1:8" ht="22.5" x14ac:dyDescent="0.25">
      <c r="A1105" s="75" t="s">
        <v>162</v>
      </c>
      <c r="B1105" s="86" t="s">
        <v>161</v>
      </c>
      <c r="C1105" s="82">
        <v>220572713</v>
      </c>
      <c r="D1105" s="82">
        <v>20000000</v>
      </c>
      <c r="E1105" s="82">
        <v>91045611</v>
      </c>
      <c r="F1105" s="82">
        <v>20000000</v>
      </c>
      <c r="G1105" s="82">
        <v>72839280.230000004</v>
      </c>
      <c r="H1105" s="82">
        <v>11649330.35</v>
      </c>
    </row>
    <row r="1106" spans="1:8" x14ac:dyDescent="0.25">
      <c r="A1106" s="77" t="s">
        <v>2</v>
      </c>
      <c r="B1106" s="85" t="s">
        <v>3</v>
      </c>
      <c r="C1106" s="83">
        <v>217223323</v>
      </c>
      <c r="D1106" s="83">
        <v>20000000</v>
      </c>
      <c r="E1106" s="83">
        <v>89312416</v>
      </c>
      <c r="F1106" s="83">
        <v>20000000</v>
      </c>
      <c r="G1106" s="83">
        <v>71231896.760000005</v>
      </c>
      <c r="H1106" s="83">
        <v>11649330.35</v>
      </c>
    </row>
    <row r="1107" spans="1:8" x14ac:dyDescent="0.25">
      <c r="A1107" s="77" t="s">
        <v>6</v>
      </c>
      <c r="B1107" s="85" t="s">
        <v>7</v>
      </c>
      <c r="C1107" s="83">
        <v>147754</v>
      </c>
      <c r="D1107" s="83">
        <v>0</v>
      </c>
      <c r="E1107" s="83">
        <v>108400</v>
      </c>
      <c r="F1107" s="83">
        <v>0</v>
      </c>
      <c r="G1107" s="83">
        <v>76711</v>
      </c>
      <c r="H1107" s="83">
        <v>0</v>
      </c>
    </row>
    <row r="1108" spans="1:8" x14ac:dyDescent="0.25">
      <c r="A1108" s="77" t="s">
        <v>8</v>
      </c>
      <c r="B1108" s="85" t="s">
        <v>9</v>
      </c>
      <c r="C1108" s="83">
        <v>664806</v>
      </c>
      <c r="D1108" s="83">
        <v>0</v>
      </c>
      <c r="E1108" s="83">
        <v>375653</v>
      </c>
      <c r="F1108" s="83">
        <v>0</v>
      </c>
      <c r="G1108" s="83">
        <v>265794.34999999998</v>
      </c>
      <c r="H1108" s="83">
        <v>0</v>
      </c>
    </row>
    <row r="1109" spans="1:8" x14ac:dyDescent="0.25">
      <c r="A1109" s="77" t="s">
        <v>10</v>
      </c>
      <c r="B1109" s="85" t="s">
        <v>11</v>
      </c>
      <c r="C1109" s="83">
        <v>3708496</v>
      </c>
      <c r="D1109" s="83">
        <v>0</v>
      </c>
      <c r="E1109" s="83">
        <v>2017198</v>
      </c>
      <c r="F1109" s="83">
        <v>0</v>
      </c>
      <c r="G1109" s="83">
        <v>1349564.91</v>
      </c>
      <c r="H1109" s="83">
        <v>0</v>
      </c>
    </row>
    <row r="1110" spans="1:8" x14ac:dyDescent="0.25">
      <c r="A1110" s="77" t="s">
        <v>12</v>
      </c>
      <c r="B1110" s="85" t="s">
        <v>13</v>
      </c>
      <c r="C1110" s="83">
        <v>172036244</v>
      </c>
      <c r="D1110" s="83">
        <v>0</v>
      </c>
      <c r="E1110" s="83">
        <v>53065892</v>
      </c>
      <c r="F1110" s="83">
        <v>0</v>
      </c>
      <c r="G1110" s="83">
        <v>47008454.93</v>
      </c>
      <c r="H1110" s="83">
        <v>0</v>
      </c>
    </row>
    <row r="1111" spans="1:8" x14ac:dyDescent="0.25">
      <c r="A1111" s="77" t="s">
        <v>16</v>
      </c>
      <c r="B1111" s="85" t="s">
        <v>17</v>
      </c>
      <c r="C1111" s="83">
        <v>40666023</v>
      </c>
      <c r="D1111" s="83">
        <v>20000000</v>
      </c>
      <c r="E1111" s="83">
        <v>33745273</v>
      </c>
      <c r="F1111" s="83">
        <v>20000000</v>
      </c>
      <c r="G1111" s="83">
        <v>22531371.57</v>
      </c>
      <c r="H1111" s="83">
        <v>11649330.35</v>
      </c>
    </row>
    <row r="1112" spans="1:8" x14ac:dyDescent="0.25">
      <c r="A1112" s="77" t="s">
        <v>20</v>
      </c>
      <c r="B1112" s="85" t="s">
        <v>21</v>
      </c>
      <c r="C1112" s="83">
        <v>3349390</v>
      </c>
      <c r="D1112" s="83">
        <v>0</v>
      </c>
      <c r="E1112" s="83">
        <v>1733195</v>
      </c>
      <c r="F1112" s="83">
        <v>0</v>
      </c>
      <c r="G1112" s="83">
        <v>1607383.47</v>
      </c>
      <c r="H1112" s="83">
        <v>0</v>
      </c>
    </row>
    <row r="1113" spans="1:8" ht="33.75" x14ac:dyDescent="0.25">
      <c r="A1113" s="75" t="s">
        <v>160</v>
      </c>
      <c r="B1113" s="86" t="s">
        <v>159</v>
      </c>
      <c r="C1113" s="82">
        <v>99660649</v>
      </c>
      <c r="D1113" s="82">
        <v>0</v>
      </c>
      <c r="E1113" s="82">
        <v>28389797</v>
      </c>
      <c r="F1113" s="82">
        <v>0</v>
      </c>
      <c r="G1113" s="82">
        <v>25902824.02</v>
      </c>
      <c r="H1113" s="82">
        <v>0</v>
      </c>
    </row>
    <row r="1114" spans="1:8" x14ac:dyDescent="0.25">
      <c r="A1114" s="77" t="s">
        <v>2</v>
      </c>
      <c r="B1114" s="85" t="s">
        <v>3</v>
      </c>
      <c r="C1114" s="83">
        <v>99660649</v>
      </c>
      <c r="D1114" s="83">
        <v>0</v>
      </c>
      <c r="E1114" s="83">
        <v>28389797</v>
      </c>
      <c r="F1114" s="83">
        <v>0</v>
      </c>
      <c r="G1114" s="83">
        <v>25902824.02</v>
      </c>
      <c r="H1114" s="83">
        <v>0</v>
      </c>
    </row>
    <row r="1115" spans="1:8" x14ac:dyDescent="0.25">
      <c r="A1115" s="77" t="s">
        <v>12</v>
      </c>
      <c r="B1115" s="85" t="s">
        <v>13</v>
      </c>
      <c r="C1115" s="83">
        <v>99660649</v>
      </c>
      <c r="D1115" s="83">
        <v>0</v>
      </c>
      <c r="E1115" s="83">
        <v>28389797</v>
      </c>
      <c r="F1115" s="83">
        <v>0</v>
      </c>
      <c r="G1115" s="83">
        <v>25902824.02</v>
      </c>
      <c r="H1115" s="83">
        <v>0</v>
      </c>
    </row>
    <row r="1116" spans="1:8" x14ac:dyDescent="0.25">
      <c r="A1116" s="75" t="s">
        <v>158</v>
      </c>
      <c r="B1116" s="86" t="s">
        <v>150</v>
      </c>
      <c r="C1116" s="82">
        <v>55599900</v>
      </c>
      <c r="D1116" s="82">
        <v>0</v>
      </c>
      <c r="E1116" s="82">
        <v>14342500</v>
      </c>
      <c r="F1116" s="82">
        <v>0</v>
      </c>
      <c r="G1116" s="82">
        <v>13904990.23</v>
      </c>
      <c r="H1116" s="82">
        <v>0</v>
      </c>
    </row>
    <row r="1117" spans="1:8" x14ac:dyDescent="0.25">
      <c r="A1117" s="77" t="s">
        <v>2</v>
      </c>
      <c r="B1117" s="85" t="s">
        <v>3</v>
      </c>
      <c r="C1117" s="83">
        <v>55599900</v>
      </c>
      <c r="D1117" s="83">
        <v>0</v>
      </c>
      <c r="E1117" s="83">
        <v>14342500</v>
      </c>
      <c r="F1117" s="83">
        <v>0</v>
      </c>
      <c r="G1117" s="83">
        <v>13904990.23</v>
      </c>
      <c r="H1117" s="83">
        <v>0</v>
      </c>
    </row>
    <row r="1118" spans="1:8" x14ac:dyDescent="0.25">
      <c r="A1118" s="77" t="s">
        <v>12</v>
      </c>
      <c r="B1118" s="85" t="s">
        <v>13</v>
      </c>
      <c r="C1118" s="83">
        <v>55599900</v>
      </c>
      <c r="D1118" s="83">
        <v>0</v>
      </c>
      <c r="E1118" s="83">
        <v>14342500</v>
      </c>
      <c r="F1118" s="83">
        <v>0</v>
      </c>
      <c r="G1118" s="83">
        <v>13904990.23</v>
      </c>
      <c r="H1118" s="83">
        <v>0</v>
      </c>
    </row>
    <row r="1119" spans="1:8" x14ac:dyDescent="0.25">
      <c r="A1119" s="75" t="s">
        <v>157</v>
      </c>
      <c r="B1119" s="86" t="s">
        <v>148</v>
      </c>
      <c r="C1119" s="82">
        <v>16697112</v>
      </c>
      <c r="D1119" s="82">
        <v>0</v>
      </c>
      <c r="E1119" s="82">
        <v>7426412</v>
      </c>
      <c r="F1119" s="82">
        <v>0</v>
      </c>
      <c r="G1119" s="82">
        <v>6316623.4199999999</v>
      </c>
      <c r="H1119" s="82">
        <v>0</v>
      </c>
    </row>
    <row r="1120" spans="1:8" x14ac:dyDescent="0.25">
      <c r="A1120" s="77" t="s">
        <v>2</v>
      </c>
      <c r="B1120" s="85" t="s">
        <v>3</v>
      </c>
      <c r="C1120" s="83">
        <v>16697112</v>
      </c>
      <c r="D1120" s="83">
        <v>0</v>
      </c>
      <c r="E1120" s="83">
        <v>7426412</v>
      </c>
      <c r="F1120" s="83">
        <v>0</v>
      </c>
      <c r="G1120" s="83">
        <v>6316623.4199999999</v>
      </c>
      <c r="H1120" s="83">
        <v>0</v>
      </c>
    </row>
    <row r="1121" spans="1:8" x14ac:dyDescent="0.25">
      <c r="A1121" s="77" t="s">
        <v>12</v>
      </c>
      <c r="B1121" s="85" t="s">
        <v>13</v>
      </c>
      <c r="C1121" s="83">
        <v>16697112</v>
      </c>
      <c r="D1121" s="83">
        <v>0</v>
      </c>
      <c r="E1121" s="83">
        <v>7426412</v>
      </c>
      <c r="F1121" s="83">
        <v>0</v>
      </c>
      <c r="G1121" s="83">
        <v>6316623.4199999999</v>
      </c>
      <c r="H1121" s="83">
        <v>0</v>
      </c>
    </row>
    <row r="1122" spans="1:8" x14ac:dyDescent="0.25">
      <c r="A1122" s="75" t="s">
        <v>156</v>
      </c>
      <c r="B1122" s="86" t="s">
        <v>147</v>
      </c>
      <c r="C1122" s="82">
        <v>8179558</v>
      </c>
      <c r="D1122" s="82">
        <v>0</v>
      </c>
      <c r="E1122" s="82">
        <v>3376623</v>
      </c>
      <c r="F1122" s="82">
        <v>0</v>
      </c>
      <c r="G1122" s="82">
        <v>3289954.55</v>
      </c>
      <c r="H1122" s="82">
        <v>0</v>
      </c>
    </row>
    <row r="1123" spans="1:8" x14ac:dyDescent="0.25">
      <c r="A1123" s="77" t="s">
        <v>2</v>
      </c>
      <c r="B1123" s="85" t="s">
        <v>3</v>
      </c>
      <c r="C1123" s="83">
        <v>8179558</v>
      </c>
      <c r="D1123" s="83">
        <v>0</v>
      </c>
      <c r="E1123" s="83">
        <v>3376623</v>
      </c>
      <c r="F1123" s="83">
        <v>0</v>
      </c>
      <c r="G1123" s="83">
        <v>3289954.55</v>
      </c>
      <c r="H1123" s="83">
        <v>0</v>
      </c>
    </row>
    <row r="1124" spans="1:8" x14ac:dyDescent="0.25">
      <c r="A1124" s="77" t="s">
        <v>12</v>
      </c>
      <c r="B1124" s="85" t="s">
        <v>13</v>
      </c>
      <c r="C1124" s="83">
        <v>8179558</v>
      </c>
      <c r="D1124" s="83">
        <v>0</v>
      </c>
      <c r="E1124" s="83">
        <v>3376623</v>
      </c>
      <c r="F1124" s="83">
        <v>0</v>
      </c>
      <c r="G1124" s="83">
        <v>3289954.55</v>
      </c>
      <c r="H1124" s="83">
        <v>0</v>
      </c>
    </row>
    <row r="1125" spans="1:8" x14ac:dyDescent="0.25">
      <c r="A1125" s="75" t="s">
        <v>155</v>
      </c>
      <c r="B1125" s="86" t="s">
        <v>146</v>
      </c>
      <c r="C1125" s="82">
        <v>5784079</v>
      </c>
      <c r="D1125" s="82">
        <v>0</v>
      </c>
      <c r="E1125" s="82">
        <v>1384079</v>
      </c>
      <c r="F1125" s="82">
        <v>0</v>
      </c>
      <c r="G1125" s="82">
        <v>1369478.5</v>
      </c>
      <c r="H1125" s="82">
        <v>0</v>
      </c>
    </row>
    <row r="1126" spans="1:8" x14ac:dyDescent="0.25">
      <c r="A1126" s="77" t="s">
        <v>2</v>
      </c>
      <c r="B1126" s="85" t="s">
        <v>3</v>
      </c>
      <c r="C1126" s="83">
        <v>5784079</v>
      </c>
      <c r="D1126" s="83">
        <v>0</v>
      </c>
      <c r="E1126" s="83">
        <v>1384079</v>
      </c>
      <c r="F1126" s="83">
        <v>0</v>
      </c>
      <c r="G1126" s="83">
        <v>1369478.5</v>
      </c>
      <c r="H1126" s="83">
        <v>0</v>
      </c>
    </row>
    <row r="1127" spans="1:8" x14ac:dyDescent="0.25">
      <c r="A1127" s="77" t="s">
        <v>12</v>
      </c>
      <c r="B1127" s="85" t="s">
        <v>13</v>
      </c>
      <c r="C1127" s="83">
        <v>5784079</v>
      </c>
      <c r="D1127" s="83">
        <v>0</v>
      </c>
      <c r="E1127" s="83">
        <v>1384079</v>
      </c>
      <c r="F1127" s="83">
        <v>0</v>
      </c>
      <c r="G1127" s="83">
        <v>1369478.5</v>
      </c>
      <c r="H1127" s="83">
        <v>0</v>
      </c>
    </row>
    <row r="1128" spans="1:8" x14ac:dyDescent="0.25">
      <c r="A1128" s="75" t="s">
        <v>154</v>
      </c>
      <c r="B1128" s="86" t="s">
        <v>145</v>
      </c>
      <c r="C1128" s="82">
        <v>6900000</v>
      </c>
      <c r="D1128" s="82">
        <v>0</v>
      </c>
      <c r="E1128" s="82">
        <v>900000</v>
      </c>
      <c r="F1128" s="82">
        <v>0</v>
      </c>
      <c r="G1128" s="82">
        <v>264431.06</v>
      </c>
      <c r="H1128" s="82">
        <v>0</v>
      </c>
    </row>
    <row r="1129" spans="1:8" x14ac:dyDescent="0.25">
      <c r="A1129" s="77" t="s">
        <v>2</v>
      </c>
      <c r="B1129" s="85" t="s">
        <v>3</v>
      </c>
      <c r="C1129" s="83">
        <v>6900000</v>
      </c>
      <c r="D1129" s="83">
        <v>0</v>
      </c>
      <c r="E1129" s="83">
        <v>900000</v>
      </c>
      <c r="F1129" s="83">
        <v>0</v>
      </c>
      <c r="G1129" s="83">
        <v>264431.06</v>
      </c>
      <c r="H1129" s="83">
        <v>0</v>
      </c>
    </row>
    <row r="1130" spans="1:8" x14ac:dyDescent="0.25">
      <c r="A1130" s="77" t="s">
        <v>12</v>
      </c>
      <c r="B1130" s="85" t="s">
        <v>13</v>
      </c>
      <c r="C1130" s="83">
        <v>6900000</v>
      </c>
      <c r="D1130" s="83">
        <v>0</v>
      </c>
      <c r="E1130" s="83">
        <v>900000</v>
      </c>
      <c r="F1130" s="83">
        <v>0</v>
      </c>
      <c r="G1130" s="83">
        <v>264431.06</v>
      </c>
      <c r="H1130" s="83">
        <v>0</v>
      </c>
    </row>
    <row r="1131" spans="1:8" x14ac:dyDescent="0.25">
      <c r="A1131" s="75" t="s">
        <v>153</v>
      </c>
      <c r="B1131" s="86" t="s">
        <v>144</v>
      </c>
      <c r="C1131" s="82">
        <v>6500000</v>
      </c>
      <c r="D1131" s="82">
        <v>0</v>
      </c>
      <c r="E1131" s="82">
        <v>960183</v>
      </c>
      <c r="F1131" s="82">
        <v>0</v>
      </c>
      <c r="G1131" s="82">
        <v>757346.26</v>
      </c>
      <c r="H1131" s="82">
        <v>0</v>
      </c>
    </row>
    <row r="1132" spans="1:8" x14ac:dyDescent="0.25">
      <c r="A1132" s="77" t="s">
        <v>2</v>
      </c>
      <c r="B1132" s="85" t="s">
        <v>3</v>
      </c>
      <c r="C1132" s="83">
        <v>6500000</v>
      </c>
      <c r="D1132" s="83">
        <v>0</v>
      </c>
      <c r="E1132" s="83">
        <v>960183</v>
      </c>
      <c r="F1132" s="83">
        <v>0</v>
      </c>
      <c r="G1132" s="83">
        <v>757346.26</v>
      </c>
      <c r="H1132" s="83">
        <v>0</v>
      </c>
    </row>
    <row r="1133" spans="1:8" x14ac:dyDescent="0.25">
      <c r="A1133" s="77" t="s">
        <v>12</v>
      </c>
      <c r="B1133" s="85" t="s">
        <v>13</v>
      </c>
      <c r="C1133" s="83">
        <v>6500000</v>
      </c>
      <c r="D1133" s="83">
        <v>0</v>
      </c>
      <c r="E1133" s="83">
        <v>960183</v>
      </c>
      <c r="F1133" s="83">
        <v>0</v>
      </c>
      <c r="G1133" s="83">
        <v>757346.26</v>
      </c>
      <c r="H1133" s="83">
        <v>0</v>
      </c>
    </row>
    <row r="1134" spans="1:8" ht="33.75" x14ac:dyDescent="0.25">
      <c r="A1134" s="75" t="s">
        <v>152</v>
      </c>
      <c r="B1134" s="86" t="s">
        <v>151</v>
      </c>
      <c r="C1134" s="82">
        <v>72344595</v>
      </c>
      <c r="D1134" s="82">
        <v>0</v>
      </c>
      <c r="E1134" s="82">
        <v>24645095</v>
      </c>
      <c r="F1134" s="82">
        <v>0</v>
      </c>
      <c r="G1134" s="82">
        <v>21095480.449999999</v>
      </c>
      <c r="H1134" s="82">
        <v>0</v>
      </c>
    </row>
    <row r="1135" spans="1:8" x14ac:dyDescent="0.25">
      <c r="A1135" s="77" t="s">
        <v>2</v>
      </c>
      <c r="B1135" s="85" t="s">
        <v>3</v>
      </c>
      <c r="C1135" s="83">
        <v>72344595</v>
      </c>
      <c r="D1135" s="83">
        <v>0</v>
      </c>
      <c r="E1135" s="83">
        <v>24645095</v>
      </c>
      <c r="F1135" s="83">
        <v>0</v>
      </c>
      <c r="G1135" s="83">
        <v>21095480.449999999</v>
      </c>
      <c r="H1135" s="83">
        <v>0</v>
      </c>
    </row>
    <row r="1136" spans="1:8" x14ac:dyDescent="0.25">
      <c r="A1136" s="77" t="s">
        <v>12</v>
      </c>
      <c r="B1136" s="85" t="s">
        <v>13</v>
      </c>
      <c r="C1136" s="83">
        <v>72344595</v>
      </c>
      <c r="D1136" s="83">
        <v>0</v>
      </c>
      <c r="E1136" s="83">
        <v>24645095</v>
      </c>
      <c r="F1136" s="83">
        <v>0</v>
      </c>
      <c r="G1136" s="83">
        <v>21095480.449999999</v>
      </c>
      <c r="H1136" s="83">
        <v>0</v>
      </c>
    </row>
    <row r="1137" spans="1:8" x14ac:dyDescent="0.25">
      <c r="A1137" s="75" t="s">
        <v>454</v>
      </c>
      <c r="B1137" s="86" t="s">
        <v>150</v>
      </c>
      <c r="C1137" s="82">
        <v>59416715</v>
      </c>
      <c r="D1137" s="82">
        <v>0</v>
      </c>
      <c r="E1137" s="82">
        <v>20353515</v>
      </c>
      <c r="F1137" s="82">
        <v>0</v>
      </c>
      <c r="G1137" s="82">
        <v>17343238.170000002</v>
      </c>
      <c r="H1137" s="82">
        <v>0</v>
      </c>
    </row>
    <row r="1138" spans="1:8" x14ac:dyDescent="0.25">
      <c r="A1138" s="77" t="s">
        <v>2</v>
      </c>
      <c r="B1138" s="85" t="s">
        <v>3</v>
      </c>
      <c r="C1138" s="83">
        <v>59416715</v>
      </c>
      <c r="D1138" s="83">
        <v>0</v>
      </c>
      <c r="E1138" s="83">
        <v>20353515</v>
      </c>
      <c r="F1138" s="83">
        <v>0</v>
      </c>
      <c r="G1138" s="83">
        <v>17343238.170000002</v>
      </c>
      <c r="H1138" s="83">
        <v>0</v>
      </c>
    </row>
    <row r="1139" spans="1:8" x14ac:dyDescent="0.25">
      <c r="A1139" s="77" t="s">
        <v>12</v>
      </c>
      <c r="B1139" s="85" t="s">
        <v>13</v>
      </c>
      <c r="C1139" s="83">
        <v>59416715</v>
      </c>
      <c r="D1139" s="83">
        <v>0</v>
      </c>
      <c r="E1139" s="83">
        <v>20353515</v>
      </c>
      <c r="F1139" s="83">
        <v>0</v>
      </c>
      <c r="G1139" s="83">
        <v>17343238.170000002</v>
      </c>
      <c r="H1139" s="83">
        <v>0</v>
      </c>
    </row>
    <row r="1140" spans="1:8" x14ac:dyDescent="0.25">
      <c r="A1140" s="75" t="s">
        <v>149</v>
      </c>
      <c r="B1140" s="86" t="s">
        <v>148</v>
      </c>
      <c r="C1140" s="82">
        <v>6777047</v>
      </c>
      <c r="D1140" s="82">
        <v>0</v>
      </c>
      <c r="E1140" s="82">
        <v>2726747</v>
      </c>
      <c r="F1140" s="82">
        <v>0</v>
      </c>
      <c r="G1140" s="82">
        <v>2274027.5</v>
      </c>
      <c r="H1140" s="82">
        <v>0</v>
      </c>
    </row>
    <row r="1141" spans="1:8" x14ac:dyDescent="0.25">
      <c r="A1141" s="77" t="s">
        <v>2</v>
      </c>
      <c r="B1141" s="85" t="s">
        <v>3</v>
      </c>
      <c r="C1141" s="83">
        <v>6777047</v>
      </c>
      <c r="D1141" s="83">
        <v>0</v>
      </c>
      <c r="E1141" s="83">
        <v>2726747</v>
      </c>
      <c r="F1141" s="83">
        <v>0</v>
      </c>
      <c r="G1141" s="83">
        <v>2274027.5</v>
      </c>
      <c r="H1141" s="83">
        <v>0</v>
      </c>
    </row>
    <row r="1142" spans="1:8" x14ac:dyDescent="0.25">
      <c r="A1142" s="77" t="s">
        <v>12</v>
      </c>
      <c r="B1142" s="85" t="s">
        <v>13</v>
      </c>
      <c r="C1142" s="83">
        <v>6777047</v>
      </c>
      <c r="D1142" s="83">
        <v>0</v>
      </c>
      <c r="E1142" s="83">
        <v>2726747</v>
      </c>
      <c r="F1142" s="83">
        <v>0</v>
      </c>
      <c r="G1142" s="83">
        <v>2274027.5</v>
      </c>
      <c r="H1142" s="83">
        <v>0</v>
      </c>
    </row>
    <row r="1143" spans="1:8" x14ac:dyDescent="0.25">
      <c r="A1143" s="75" t="s">
        <v>566</v>
      </c>
      <c r="B1143" s="86" t="s">
        <v>147</v>
      </c>
      <c r="C1143" s="82">
        <v>1537045</v>
      </c>
      <c r="D1143" s="82">
        <v>0</v>
      </c>
      <c r="E1143" s="82">
        <v>269045</v>
      </c>
      <c r="F1143" s="82">
        <v>0</v>
      </c>
      <c r="G1143" s="82">
        <v>221904.78</v>
      </c>
      <c r="H1143" s="82">
        <v>0</v>
      </c>
    </row>
    <row r="1144" spans="1:8" x14ac:dyDescent="0.25">
      <c r="A1144" s="77" t="s">
        <v>2</v>
      </c>
      <c r="B1144" s="85" t="s">
        <v>3</v>
      </c>
      <c r="C1144" s="83">
        <v>1537045</v>
      </c>
      <c r="D1144" s="83">
        <v>0</v>
      </c>
      <c r="E1144" s="83">
        <v>269045</v>
      </c>
      <c r="F1144" s="83">
        <v>0</v>
      </c>
      <c r="G1144" s="83">
        <v>221904.78</v>
      </c>
      <c r="H1144" s="83">
        <v>0</v>
      </c>
    </row>
    <row r="1145" spans="1:8" x14ac:dyDescent="0.25">
      <c r="A1145" s="77" t="s">
        <v>12</v>
      </c>
      <c r="B1145" s="85" t="s">
        <v>13</v>
      </c>
      <c r="C1145" s="83">
        <v>1537045</v>
      </c>
      <c r="D1145" s="83">
        <v>0</v>
      </c>
      <c r="E1145" s="83">
        <v>269045</v>
      </c>
      <c r="F1145" s="83">
        <v>0</v>
      </c>
      <c r="G1145" s="83">
        <v>221904.78</v>
      </c>
      <c r="H1145" s="83">
        <v>0</v>
      </c>
    </row>
    <row r="1146" spans="1:8" x14ac:dyDescent="0.25">
      <c r="A1146" s="75" t="s">
        <v>455</v>
      </c>
      <c r="B1146" s="86" t="s">
        <v>146</v>
      </c>
      <c r="C1146" s="82">
        <v>1202523</v>
      </c>
      <c r="D1146" s="82">
        <v>0</v>
      </c>
      <c r="E1146" s="82">
        <v>372523</v>
      </c>
      <c r="F1146" s="82">
        <v>0</v>
      </c>
      <c r="G1146" s="82">
        <v>372523</v>
      </c>
      <c r="H1146" s="82">
        <v>0</v>
      </c>
    </row>
    <row r="1147" spans="1:8" x14ac:dyDescent="0.25">
      <c r="A1147" s="77" t="s">
        <v>2</v>
      </c>
      <c r="B1147" s="85" t="s">
        <v>3</v>
      </c>
      <c r="C1147" s="83">
        <v>1202523</v>
      </c>
      <c r="D1147" s="83">
        <v>0</v>
      </c>
      <c r="E1147" s="83">
        <v>372523</v>
      </c>
      <c r="F1147" s="83">
        <v>0</v>
      </c>
      <c r="G1147" s="83">
        <v>372523</v>
      </c>
      <c r="H1147" s="83">
        <v>0</v>
      </c>
    </row>
    <row r="1148" spans="1:8" x14ac:dyDescent="0.25">
      <c r="A1148" s="77" t="s">
        <v>12</v>
      </c>
      <c r="B1148" s="85" t="s">
        <v>13</v>
      </c>
      <c r="C1148" s="83">
        <v>1202523</v>
      </c>
      <c r="D1148" s="83">
        <v>0</v>
      </c>
      <c r="E1148" s="83">
        <v>372523</v>
      </c>
      <c r="F1148" s="83">
        <v>0</v>
      </c>
      <c r="G1148" s="83">
        <v>372523</v>
      </c>
      <c r="H1148" s="83">
        <v>0</v>
      </c>
    </row>
    <row r="1149" spans="1:8" x14ac:dyDescent="0.25">
      <c r="A1149" s="75" t="s">
        <v>457</v>
      </c>
      <c r="B1149" s="86" t="s">
        <v>145</v>
      </c>
      <c r="C1149" s="82">
        <v>1018234</v>
      </c>
      <c r="D1149" s="82">
        <v>0</v>
      </c>
      <c r="E1149" s="82">
        <v>240234</v>
      </c>
      <c r="F1149" s="82">
        <v>0</v>
      </c>
      <c r="G1149" s="82">
        <v>205681</v>
      </c>
      <c r="H1149" s="82">
        <v>0</v>
      </c>
    </row>
    <row r="1150" spans="1:8" x14ac:dyDescent="0.25">
      <c r="A1150" s="77" t="s">
        <v>2</v>
      </c>
      <c r="B1150" s="85" t="s">
        <v>3</v>
      </c>
      <c r="C1150" s="83">
        <v>1018234</v>
      </c>
      <c r="D1150" s="83">
        <v>0</v>
      </c>
      <c r="E1150" s="83">
        <v>240234</v>
      </c>
      <c r="F1150" s="83">
        <v>0</v>
      </c>
      <c r="G1150" s="83">
        <v>205681</v>
      </c>
      <c r="H1150" s="83">
        <v>0</v>
      </c>
    </row>
    <row r="1151" spans="1:8" x14ac:dyDescent="0.25">
      <c r="A1151" s="77" t="s">
        <v>12</v>
      </c>
      <c r="B1151" s="85" t="s">
        <v>13</v>
      </c>
      <c r="C1151" s="83">
        <v>1018234</v>
      </c>
      <c r="D1151" s="83">
        <v>0</v>
      </c>
      <c r="E1151" s="83">
        <v>240234</v>
      </c>
      <c r="F1151" s="83">
        <v>0</v>
      </c>
      <c r="G1151" s="83">
        <v>205681</v>
      </c>
      <c r="H1151" s="83">
        <v>0</v>
      </c>
    </row>
    <row r="1152" spans="1:8" x14ac:dyDescent="0.25">
      <c r="A1152" s="75" t="s">
        <v>456</v>
      </c>
      <c r="B1152" s="86" t="s">
        <v>144</v>
      </c>
      <c r="C1152" s="82">
        <v>2393031</v>
      </c>
      <c r="D1152" s="82">
        <v>0</v>
      </c>
      <c r="E1152" s="82">
        <v>683031</v>
      </c>
      <c r="F1152" s="82">
        <v>0</v>
      </c>
      <c r="G1152" s="82">
        <v>678106</v>
      </c>
      <c r="H1152" s="82">
        <v>0</v>
      </c>
    </row>
    <row r="1153" spans="1:8" x14ac:dyDescent="0.25">
      <c r="A1153" s="77" t="s">
        <v>2</v>
      </c>
      <c r="B1153" s="85" t="s">
        <v>3</v>
      </c>
      <c r="C1153" s="83">
        <v>2393031</v>
      </c>
      <c r="D1153" s="83">
        <v>0</v>
      </c>
      <c r="E1153" s="83">
        <v>683031</v>
      </c>
      <c r="F1153" s="83">
        <v>0</v>
      </c>
      <c r="G1153" s="83">
        <v>678106</v>
      </c>
      <c r="H1153" s="83">
        <v>0</v>
      </c>
    </row>
    <row r="1154" spans="1:8" x14ac:dyDescent="0.25">
      <c r="A1154" s="77" t="s">
        <v>12</v>
      </c>
      <c r="B1154" s="85" t="s">
        <v>13</v>
      </c>
      <c r="C1154" s="83">
        <v>2393031</v>
      </c>
      <c r="D1154" s="83">
        <v>0</v>
      </c>
      <c r="E1154" s="83">
        <v>683031</v>
      </c>
      <c r="F1154" s="83">
        <v>0</v>
      </c>
      <c r="G1154" s="83">
        <v>678106</v>
      </c>
      <c r="H1154" s="83">
        <v>0</v>
      </c>
    </row>
    <row r="1155" spans="1:8" ht="45" x14ac:dyDescent="0.25">
      <c r="A1155" s="75" t="s">
        <v>143</v>
      </c>
      <c r="B1155" s="86" t="s">
        <v>465</v>
      </c>
      <c r="C1155" s="82">
        <v>40647165</v>
      </c>
      <c r="D1155" s="82">
        <v>20000000</v>
      </c>
      <c r="E1155" s="82">
        <v>35559117</v>
      </c>
      <c r="F1155" s="82">
        <v>20000000</v>
      </c>
      <c r="G1155" s="82">
        <v>23878691.039999999</v>
      </c>
      <c r="H1155" s="82">
        <v>11649330.35</v>
      </c>
    </row>
    <row r="1156" spans="1:8" x14ac:dyDescent="0.25">
      <c r="A1156" s="77" t="s">
        <v>2</v>
      </c>
      <c r="B1156" s="85" t="s">
        <v>3</v>
      </c>
      <c r="C1156" s="83">
        <v>40647165</v>
      </c>
      <c r="D1156" s="83">
        <v>20000000</v>
      </c>
      <c r="E1156" s="83">
        <v>35559117</v>
      </c>
      <c r="F1156" s="83">
        <v>20000000</v>
      </c>
      <c r="G1156" s="83">
        <v>23878691.039999999</v>
      </c>
      <c r="H1156" s="83">
        <v>11649330.35</v>
      </c>
    </row>
    <row r="1157" spans="1:8" x14ac:dyDescent="0.25">
      <c r="A1157" s="77" t="s">
        <v>10</v>
      </c>
      <c r="B1157" s="85" t="s">
        <v>11</v>
      </c>
      <c r="C1157" s="83">
        <v>3708496</v>
      </c>
      <c r="D1157" s="83">
        <v>0</v>
      </c>
      <c r="E1157" s="83">
        <v>2017198</v>
      </c>
      <c r="F1157" s="83">
        <v>0</v>
      </c>
      <c r="G1157" s="83">
        <v>1349564.91</v>
      </c>
      <c r="H1157" s="83">
        <v>0</v>
      </c>
    </row>
    <row r="1158" spans="1:8" x14ac:dyDescent="0.25">
      <c r="A1158" s="77" t="s">
        <v>16</v>
      </c>
      <c r="B1158" s="85" t="s">
        <v>17</v>
      </c>
      <c r="C1158" s="83">
        <v>36938669</v>
      </c>
      <c r="D1158" s="83">
        <v>20000000</v>
      </c>
      <c r="E1158" s="83">
        <v>33541919</v>
      </c>
      <c r="F1158" s="83">
        <v>20000000</v>
      </c>
      <c r="G1158" s="83">
        <v>22529126.129999999</v>
      </c>
      <c r="H1158" s="83">
        <v>11649330.35</v>
      </c>
    </row>
    <row r="1159" spans="1:8" ht="22.5" x14ac:dyDescent="0.25">
      <c r="A1159" s="75" t="s">
        <v>338</v>
      </c>
      <c r="B1159" s="86" t="s">
        <v>570</v>
      </c>
      <c r="C1159" s="82">
        <v>29725619</v>
      </c>
      <c r="D1159" s="82">
        <v>20000000</v>
      </c>
      <c r="E1159" s="82">
        <v>29725619</v>
      </c>
      <c r="F1159" s="82">
        <v>20000000</v>
      </c>
      <c r="G1159" s="82">
        <v>21374948.82</v>
      </c>
      <c r="H1159" s="82">
        <v>11649330.35</v>
      </c>
    </row>
    <row r="1160" spans="1:8" x14ac:dyDescent="0.25">
      <c r="A1160" s="77" t="s">
        <v>2</v>
      </c>
      <c r="B1160" s="85" t="s">
        <v>3</v>
      </c>
      <c r="C1160" s="83">
        <v>29725619</v>
      </c>
      <c r="D1160" s="83">
        <v>20000000</v>
      </c>
      <c r="E1160" s="83">
        <v>29725619</v>
      </c>
      <c r="F1160" s="83">
        <v>20000000</v>
      </c>
      <c r="G1160" s="83">
        <v>21374948.82</v>
      </c>
      <c r="H1160" s="83">
        <v>11649330.35</v>
      </c>
    </row>
    <row r="1161" spans="1:8" x14ac:dyDescent="0.25">
      <c r="A1161" s="77" t="s">
        <v>16</v>
      </c>
      <c r="B1161" s="85" t="s">
        <v>17</v>
      </c>
      <c r="C1161" s="83">
        <v>29725619</v>
      </c>
      <c r="D1161" s="83">
        <v>20000000</v>
      </c>
      <c r="E1161" s="83">
        <v>29725619</v>
      </c>
      <c r="F1161" s="83">
        <v>20000000</v>
      </c>
      <c r="G1161" s="83">
        <v>21374948.82</v>
      </c>
      <c r="H1161" s="83">
        <v>11649330.35</v>
      </c>
    </row>
    <row r="1162" spans="1:8" ht="22.5" x14ac:dyDescent="0.25">
      <c r="A1162" s="75" t="s">
        <v>412</v>
      </c>
      <c r="B1162" s="86" t="s">
        <v>466</v>
      </c>
      <c r="C1162" s="82">
        <v>4805300</v>
      </c>
      <c r="D1162" s="82">
        <v>0</v>
      </c>
      <c r="E1162" s="82">
        <v>2343750</v>
      </c>
      <c r="F1162" s="82">
        <v>0</v>
      </c>
      <c r="G1162" s="82">
        <v>842080.14</v>
      </c>
      <c r="H1162" s="82">
        <v>0</v>
      </c>
    </row>
    <row r="1163" spans="1:8" x14ac:dyDescent="0.25">
      <c r="A1163" s="77" t="s">
        <v>2</v>
      </c>
      <c r="B1163" s="85" t="s">
        <v>3</v>
      </c>
      <c r="C1163" s="83">
        <v>4805300</v>
      </c>
      <c r="D1163" s="83">
        <v>0</v>
      </c>
      <c r="E1163" s="83">
        <v>2343750</v>
      </c>
      <c r="F1163" s="83">
        <v>0</v>
      </c>
      <c r="G1163" s="83">
        <v>842080.14</v>
      </c>
      <c r="H1163" s="83">
        <v>0</v>
      </c>
    </row>
    <row r="1164" spans="1:8" x14ac:dyDescent="0.25">
      <c r="A1164" s="77" t="s">
        <v>10</v>
      </c>
      <c r="B1164" s="85" t="s">
        <v>11</v>
      </c>
      <c r="C1164" s="83">
        <v>2288000</v>
      </c>
      <c r="D1164" s="83">
        <v>0</v>
      </c>
      <c r="E1164" s="83">
        <v>977450</v>
      </c>
      <c r="F1164" s="83">
        <v>0</v>
      </c>
      <c r="G1164" s="83">
        <v>751870.95</v>
      </c>
      <c r="H1164" s="83">
        <v>0</v>
      </c>
    </row>
    <row r="1165" spans="1:8" x14ac:dyDescent="0.25">
      <c r="A1165" s="77" t="s">
        <v>16</v>
      </c>
      <c r="B1165" s="85" t="s">
        <v>17</v>
      </c>
      <c r="C1165" s="83">
        <v>2517300</v>
      </c>
      <c r="D1165" s="83">
        <v>0</v>
      </c>
      <c r="E1165" s="83">
        <v>1366300</v>
      </c>
      <c r="F1165" s="83">
        <v>0</v>
      </c>
      <c r="G1165" s="83">
        <v>90209.19</v>
      </c>
      <c r="H1165" s="83">
        <v>0</v>
      </c>
    </row>
    <row r="1166" spans="1:8" x14ac:dyDescent="0.25">
      <c r="A1166" s="75" t="s">
        <v>596</v>
      </c>
      <c r="B1166" s="86" t="s">
        <v>597</v>
      </c>
      <c r="C1166" s="82">
        <v>675920</v>
      </c>
      <c r="D1166" s="82">
        <v>0</v>
      </c>
      <c r="E1166" s="82">
        <v>349748</v>
      </c>
      <c r="F1166" s="82">
        <v>0</v>
      </c>
      <c r="G1166" s="82">
        <v>270304.59000000003</v>
      </c>
      <c r="H1166" s="82">
        <v>0</v>
      </c>
    </row>
    <row r="1167" spans="1:8" x14ac:dyDescent="0.25">
      <c r="A1167" s="77" t="s">
        <v>2</v>
      </c>
      <c r="B1167" s="85" t="s">
        <v>3</v>
      </c>
      <c r="C1167" s="83">
        <v>675920</v>
      </c>
      <c r="D1167" s="83">
        <v>0</v>
      </c>
      <c r="E1167" s="83">
        <v>349748</v>
      </c>
      <c r="F1167" s="83">
        <v>0</v>
      </c>
      <c r="G1167" s="83">
        <v>270304.59000000003</v>
      </c>
      <c r="H1167" s="83">
        <v>0</v>
      </c>
    </row>
    <row r="1168" spans="1:8" x14ac:dyDescent="0.25">
      <c r="A1168" s="77" t="s">
        <v>10</v>
      </c>
      <c r="B1168" s="85" t="s">
        <v>11</v>
      </c>
      <c r="C1168" s="83">
        <v>435920</v>
      </c>
      <c r="D1168" s="83">
        <v>0</v>
      </c>
      <c r="E1168" s="83">
        <v>249748</v>
      </c>
      <c r="F1168" s="83">
        <v>0</v>
      </c>
      <c r="G1168" s="83">
        <v>199699.59</v>
      </c>
      <c r="H1168" s="83">
        <v>0</v>
      </c>
    </row>
    <row r="1169" spans="1:8" x14ac:dyDescent="0.25">
      <c r="A1169" s="77" t="s">
        <v>16</v>
      </c>
      <c r="B1169" s="85" t="s">
        <v>17</v>
      </c>
      <c r="C1169" s="83">
        <v>240000</v>
      </c>
      <c r="D1169" s="83">
        <v>0</v>
      </c>
      <c r="E1169" s="83">
        <v>100000</v>
      </c>
      <c r="F1169" s="83">
        <v>0</v>
      </c>
      <c r="G1169" s="83">
        <v>70605</v>
      </c>
      <c r="H1169" s="83">
        <v>0</v>
      </c>
    </row>
    <row r="1170" spans="1:8" x14ac:dyDescent="0.25">
      <c r="A1170" s="75" t="s">
        <v>142</v>
      </c>
      <c r="B1170" s="86" t="s">
        <v>339</v>
      </c>
      <c r="C1170" s="82">
        <v>4290326</v>
      </c>
      <c r="D1170" s="82">
        <v>0</v>
      </c>
      <c r="E1170" s="82">
        <v>2390000</v>
      </c>
      <c r="F1170" s="82">
        <v>0</v>
      </c>
      <c r="G1170" s="82">
        <v>1391357.49</v>
      </c>
      <c r="H1170" s="82">
        <v>0</v>
      </c>
    </row>
    <row r="1171" spans="1:8" x14ac:dyDescent="0.25">
      <c r="A1171" s="77" t="s">
        <v>2</v>
      </c>
      <c r="B1171" s="85" t="s">
        <v>3</v>
      </c>
      <c r="C1171" s="83">
        <v>4290326</v>
      </c>
      <c r="D1171" s="83">
        <v>0</v>
      </c>
      <c r="E1171" s="83">
        <v>2390000</v>
      </c>
      <c r="F1171" s="83">
        <v>0</v>
      </c>
      <c r="G1171" s="83">
        <v>1391357.49</v>
      </c>
      <c r="H1171" s="83">
        <v>0</v>
      </c>
    </row>
    <row r="1172" spans="1:8" x14ac:dyDescent="0.25">
      <c r="A1172" s="77" t="s">
        <v>10</v>
      </c>
      <c r="B1172" s="85" t="s">
        <v>11</v>
      </c>
      <c r="C1172" s="83">
        <v>984576</v>
      </c>
      <c r="D1172" s="83">
        <v>0</v>
      </c>
      <c r="E1172" s="83">
        <v>790000</v>
      </c>
      <c r="F1172" s="83">
        <v>0</v>
      </c>
      <c r="G1172" s="83">
        <v>397994.37</v>
      </c>
      <c r="H1172" s="83">
        <v>0</v>
      </c>
    </row>
    <row r="1173" spans="1:8" x14ac:dyDescent="0.25">
      <c r="A1173" s="77" t="s">
        <v>16</v>
      </c>
      <c r="B1173" s="85" t="s">
        <v>17</v>
      </c>
      <c r="C1173" s="83">
        <v>3305750</v>
      </c>
      <c r="D1173" s="83">
        <v>0</v>
      </c>
      <c r="E1173" s="83">
        <v>1600000</v>
      </c>
      <c r="F1173" s="83">
        <v>0</v>
      </c>
      <c r="G1173" s="83">
        <v>993363.12</v>
      </c>
      <c r="H1173" s="83">
        <v>0</v>
      </c>
    </row>
    <row r="1174" spans="1:8" ht="22.5" x14ac:dyDescent="0.25">
      <c r="A1174" s="75" t="s">
        <v>620</v>
      </c>
      <c r="B1174" s="86" t="s">
        <v>621</v>
      </c>
      <c r="C1174" s="82">
        <v>1150000</v>
      </c>
      <c r="D1174" s="82">
        <v>0</v>
      </c>
      <c r="E1174" s="82">
        <v>750000</v>
      </c>
      <c r="F1174" s="82">
        <v>0</v>
      </c>
      <c r="G1174" s="82">
        <v>0</v>
      </c>
      <c r="H1174" s="82">
        <v>0</v>
      </c>
    </row>
    <row r="1175" spans="1:8" x14ac:dyDescent="0.25">
      <c r="A1175" s="77" t="s">
        <v>2</v>
      </c>
      <c r="B1175" s="85" t="s">
        <v>3</v>
      </c>
      <c r="C1175" s="83">
        <v>1150000</v>
      </c>
      <c r="D1175" s="83">
        <v>0</v>
      </c>
      <c r="E1175" s="83">
        <v>750000</v>
      </c>
      <c r="F1175" s="83">
        <v>0</v>
      </c>
      <c r="G1175" s="83">
        <v>0</v>
      </c>
      <c r="H1175" s="83">
        <v>0</v>
      </c>
    </row>
    <row r="1176" spans="1:8" x14ac:dyDescent="0.25">
      <c r="A1176" s="77" t="s">
        <v>16</v>
      </c>
      <c r="B1176" s="85" t="s">
        <v>17</v>
      </c>
      <c r="C1176" s="83">
        <v>1150000</v>
      </c>
      <c r="D1176" s="83">
        <v>0</v>
      </c>
      <c r="E1176" s="83">
        <v>750000</v>
      </c>
      <c r="F1176" s="83">
        <v>0</v>
      </c>
      <c r="G1176" s="83">
        <v>0</v>
      </c>
      <c r="H1176" s="83">
        <v>0</v>
      </c>
    </row>
    <row r="1177" spans="1:8" ht="22.5" x14ac:dyDescent="0.25">
      <c r="A1177" s="75" t="s">
        <v>141</v>
      </c>
      <c r="B1177" s="86" t="s">
        <v>140</v>
      </c>
      <c r="C1177" s="82">
        <v>31000</v>
      </c>
      <c r="D1177" s="82">
        <v>0</v>
      </c>
      <c r="E1177" s="82">
        <v>31000</v>
      </c>
      <c r="F1177" s="82">
        <v>0</v>
      </c>
      <c r="G1177" s="82">
        <v>10150.459999999999</v>
      </c>
      <c r="H1177" s="82">
        <v>0</v>
      </c>
    </row>
    <row r="1178" spans="1:8" x14ac:dyDescent="0.25">
      <c r="A1178" s="77" t="s">
        <v>2</v>
      </c>
      <c r="B1178" s="85" t="s">
        <v>3</v>
      </c>
      <c r="C1178" s="83">
        <v>31000</v>
      </c>
      <c r="D1178" s="83">
        <v>0</v>
      </c>
      <c r="E1178" s="83">
        <v>31000</v>
      </c>
      <c r="F1178" s="83">
        <v>0</v>
      </c>
      <c r="G1178" s="83">
        <v>10150.459999999999</v>
      </c>
      <c r="H1178" s="83">
        <v>0</v>
      </c>
    </row>
    <row r="1179" spans="1:8" x14ac:dyDescent="0.25">
      <c r="A1179" s="77" t="s">
        <v>12</v>
      </c>
      <c r="B1179" s="85" t="s">
        <v>13</v>
      </c>
      <c r="C1179" s="83">
        <v>31000</v>
      </c>
      <c r="D1179" s="83">
        <v>0</v>
      </c>
      <c r="E1179" s="83">
        <v>31000</v>
      </c>
      <c r="F1179" s="83">
        <v>0</v>
      </c>
      <c r="G1179" s="83">
        <v>10150.459999999999</v>
      </c>
      <c r="H1179" s="83">
        <v>0</v>
      </c>
    </row>
    <row r="1180" spans="1:8" x14ac:dyDescent="0.25">
      <c r="A1180" s="75" t="s">
        <v>139</v>
      </c>
      <c r="B1180" s="86" t="s">
        <v>138</v>
      </c>
      <c r="C1180" s="82">
        <v>3504468</v>
      </c>
      <c r="D1180" s="82">
        <v>0</v>
      </c>
      <c r="E1180" s="82">
        <v>4468</v>
      </c>
      <c r="F1180" s="82">
        <v>0</v>
      </c>
      <c r="G1180" s="82">
        <v>0</v>
      </c>
      <c r="H1180" s="82">
        <v>0</v>
      </c>
    </row>
    <row r="1181" spans="1:8" x14ac:dyDescent="0.25">
      <c r="A1181" s="77" t="s">
        <v>2</v>
      </c>
      <c r="B1181" s="85" t="s">
        <v>3</v>
      </c>
      <c r="C1181" s="83">
        <v>3504468</v>
      </c>
      <c r="D1181" s="83">
        <v>0</v>
      </c>
      <c r="E1181" s="83">
        <v>4468</v>
      </c>
      <c r="F1181" s="83">
        <v>0</v>
      </c>
      <c r="G1181" s="83">
        <v>0</v>
      </c>
      <c r="H1181" s="83">
        <v>0</v>
      </c>
    </row>
    <row r="1182" spans="1:8" x14ac:dyDescent="0.25">
      <c r="A1182" s="77" t="s">
        <v>16</v>
      </c>
      <c r="B1182" s="85" t="s">
        <v>17</v>
      </c>
      <c r="C1182" s="83">
        <v>3504468</v>
      </c>
      <c r="D1182" s="83">
        <v>0</v>
      </c>
      <c r="E1182" s="83">
        <v>4468</v>
      </c>
      <c r="F1182" s="83">
        <v>0</v>
      </c>
      <c r="G1182" s="83">
        <v>0</v>
      </c>
      <c r="H1182" s="83">
        <v>0</v>
      </c>
    </row>
    <row r="1183" spans="1:8" x14ac:dyDescent="0.25">
      <c r="A1183" s="75" t="s">
        <v>137</v>
      </c>
      <c r="B1183" s="86" t="s">
        <v>136</v>
      </c>
      <c r="C1183" s="82">
        <v>664806</v>
      </c>
      <c r="D1183" s="82">
        <v>0</v>
      </c>
      <c r="E1183" s="82">
        <v>375653</v>
      </c>
      <c r="F1183" s="82">
        <v>0</v>
      </c>
      <c r="G1183" s="82">
        <v>265794.34999999998</v>
      </c>
      <c r="H1183" s="82">
        <v>0</v>
      </c>
    </row>
    <row r="1184" spans="1:8" x14ac:dyDescent="0.25">
      <c r="A1184" s="77" t="s">
        <v>2</v>
      </c>
      <c r="B1184" s="85" t="s">
        <v>3</v>
      </c>
      <c r="C1184" s="83">
        <v>664806</v>
      </c>
      <c r="D1184" s="83">
        <v>0</v>
      </c>
      <c r="E1184" s="83">
        <v>375653</v>
      </c>
      <c r="F1184" s="83">
        <v>0</v>
      </c>
      <c r="G1184" s="83">
        <v>265794.34999999998</v>
      </c>
      <c r="H1184" s="83">
        <v>0</v>
      </c>
    </row>
    <row r="1185" spans="1:8" x14ac:dyDescent="0.25">
      <c r="A1185" s="77" t="s">
        <v>8</v>
      </c>
      <c r="B1185" s="85" t="s">
        <v>9</v>
      </c>
      <c r="C1185" s="83">
        <v>664806</v>
      </c>
      <c r="D1185" s="83">
        <v>0</v>
      </c>
      <c r="E1185" s="83">
        <v>375653</v>
      </c>
      <c r="F1185" s="83">
        <v>0</v>
      </c>
      <c r="G1185" s="83">
        <v>265794.34999999998</v>
      </c>
      <c r="H1185" s="83">
        <v>0</v>
      </c>
    </row>
    <row r="1186" spans="1:8" ht="33.75" x14ac:dyDescent="0.25">
      <c r="A1186" s="75" t="s">
        <v>404</v>
      </c>
      <c r="B1186" s="86" t="s">
        <v>405</v>
      </c>
      <c r="C1186" s="82">
        <v>616500</v>
      </c>
      <c r="D1186" s="82">
        <v>0</v>
      </c>
      <c r="E1186" s="82">
        <v>351500</v>
      </c>
      <c r="F1186" s="82">
        <v>0</v>
      </c>
      <c r="G1186" s="82">
        <v>248158.55</v>
      </c>
      <c r="H1186" s="82">
        <v>0</v>
      </c>
    </row>
    <row r="1187" spans="1:8" x14ac:dyDescent="0.25">
      <c r="A1187" s="77" t="s">
        <v>2</v>
      </c>
      <c r="B1187" s="85" t="s">
        <v>3</v>
      </c>
      <c r="C1187" s="83">
        <v>616500</v>
      </c>
      <c r="D1187" s="83">
        <v>0</v>
      </c>
      <c r="E1187" s="83">
        <v>351500</v>
      </c>
      <c r="F1187" s="83">
        <v>0</v>
      </c>
      <c r="G1187" s="83">
        <v>248158.55</v>
      </c>
      <c r="H1187" s="83">
        <v>0</v>
      </c>
    </row>
    <row r="1188" spans="1:8" x14ac:dyDescent="0.25">
      <c r="A1188" s="77" t="s">
        <v>8</v>
      </c>
      <c r="B1188" s="85" t="s">
        <v>9</v>
      </c>
      <c r="C1188" s="83">
        <v>616500</v>
      </c>
      <c r="D1188" s="83">
        <v>0</v>
      </c>
      <c r="E1188" s="83">
        <v>351500</v>
      </c>
      <c r="F1188" s="83">
        <v>0</v>
      </c>
      <c r="G1188" s="83">
        <v>248158.55</v>
      </c>
      <c r="H1188" s="83">
        <v>0</v>
      </c>
    </row>
    <row r="1189" spans="1:8" ht="45" x14ac:dyDescent="0.25">
      <c r="A1189" s="75" t="s">
        <v>135</v>
      </c>
      <c r="B1189" s="86" t="s">
        <v>134</v>
      </c>
      <c r="C1189" s="82">
        <v>48306</v>
      </c>
      <c r="D1189" s="82">
        <v>0</v>
      </c>
      <c r="E1189" s="82">
        <v>24153</v>
      </c>
      <c r="F1189" s="82">
        <v>0</v>
      </c>
      <c r="G1189" s="82">
        <v>17635.8</v>
      </c>
      <c r="H1189" s="82">
        <v>0</v>
      </c>
    </row>
    <row r="1190" spans="1:8" x14ac:dyDescent="0.25">
      <c r="A1190" s="77" t="s">
        <v>2</v>
      </c>
      <c r="B1190" s="85" t="s">
        <v>3</v>
      </c>
      <c r="C1190" s="83">
        <v>48306</v>
      </c>
      <c r="D1190" s="83">
        <v>0</v>
      </c>
      <c r="E1190" s="83">
        <v>24153</v>
      </c>
      <c r="F1190" s="83">
        <v>0</v>
      </c>
      <c r="G1190" s="83">
        <v>17635.8</v>
      </c>
      <c r="H1190" s="83">
        <v>0</v>
      </c>
    </row>
    <row r="1191" spans="1:8" x14ac:dyDescent="0.25">
      <c r="A1191" s="77" t="s">
        <v>8</v>
      </c>
      <c r="B1191" s="85" t="s">
        <v>9</v>
      </c>
      <c r="C1191" s="83">
        <v>48306</v>
      </c>
      <c r="D1191" s="83">
        <v>0</v>
      </c>
      <c r="E1191" s="83">
        <v>24153</v>
      </c>
      <c r="F1191" s="83">
        <v>0</v>
      </c>
      <c r="G1191" s="83">
        <v>17635.8</v>
      </c>
      <c r="H1191" s="83">
        <v>0</v>
      </c>
    </row>
    <row r="1192" spans="1:8" ht="45" x14ac:dyDescent="0.25">
      <c r="A1192" s="75" t="s">
        <v>450</v>
      </c>
      <c r="B1192" s="86" t="s">
        <v>451</v>
      </c>
      <c r="C1192" s="82">
        <v>172640</v>
      </c>
      <c r="D1192" s="82">
        <v>0</v>
      </c>
      <c r="E1192" s="82">
        <v>172640</v>
      </c>
      <c r="F1192" s="82">
        <v>0</v>
      </c>
      <c r="G1192" s="82">
        <v>0</v>
      </c>
      <c r="H1192" s="82">
        <v>0</v>
      </c>
    </row>
    <row r="1193" spans="1:8" x14ac:dyDescent="0.25">
      <c r="A1193" s="77" t="s">
        <v>2</v>
      </c>
      <c r="B1193" s="85" t="s">
        <v>3</v>
      </c>
      <c r="C1193" s="83">
        <v>172640</v>
      </c>
      <c r="D1193" s="83">
        <v>0</v>
      </c>
      <c r="E1193" s="83">
        <v>172640</v>
      </c>
      <c r="F1193" s="83">
        <v>0</v>
      </c>
      <c r="G1193" s="83">
        <v>0</v>
      </c>
      <c r="H1193" s="83">
        <v>0</v>
      </c>
    </row>
    <row r="1194" spans="1:8" x14ac:dyDescent="0.25">
      <c r="A1194" s="77" t="s">
        <v>16</v>
      </c>
      <c r="B1194" s="85" t="s">
        <v>17</v>
      </c>
      <c r="C1194" s="83">
        <v>172640</v>
      </c>
      <c r="D1194" s="83">
        <v>0</v>
      </c>
      <c r="E1194" s="83">
        <v>172640</v>
      </c>
      <c r="F1194" s="83">
        <v>0</v>
      </c>
      <c r="G1194" s="83">
        <v>0</v>
      </c>
      <c r="H1194" s="83">
        <v>0</v>
      </c>
    </row>
    <row r="1195" spans="1:8" x14ac:dyDescent="0.25">
      <c r="A1195" s="75" t="s">
        <v>452</v>
      </c>
      <c r="B1195" s="86" t="s">
        <v>453</v>
      </c>
      <c r="C1195" s="82">
        <v>172640</v>
      </c>
      <c r="D1195" s="82">
        <v>0</v>
      </c>
      <c r="E1195" s="82">
        <v>172640</v>
      </c>
      <c r="F1195" s="82">
        <v>0</v>
      </c>
      <c r="G1195" s="82">
        <v>0</v>
      </c>
      <c r="H1195" s="82">
        <v>0</v>
      </c>
    </row>
    <row r="1196" spans="1:8" x14ac:dyDescent="0.25">
      <c r="A1196" s="77" t="s">
        <v>2</v>
      </c>
      <c r="B1196" s="85" t="s">
        <v>3</v>
      </c>
      <c r="C1196" s="83">
        <v>172640</v>
      </c>
      <c r="D1196" s="83">
        <v>0</v>
      </c>
      <c r="E1196" s="83">
        <v>172640</v>
      </c>
      <c r="F1196" s="83">
        <v>0</v>
      </c>
      <c r="G1196" s="83">
        <v>0</v>
      </c>
      <c r="H1196" s="83">
        <v>0</v>
      </c>
    </row>
    <row r="1197" spans="1:8" x14ac:dyDescent="0.25">
      <c r="A1197" s="77" t="s">
        <v>16</v>
      </c>
      <c r="B1197" s="85" t="s">
        <v>17</v>
      </c>
      <c r="C1197" s="83">
        <v>172640</v>
      </c>
      <c r="D1197" s="83">
        <v>0</v>
      </c>
      <c r="E1197" s="83">
        <v>172640</v>
      </c>
      <c r="F1197" s="83">
        <v>0</v>
      </c>
      <c r="G1197" s="83">
        <v>0</v>
      </c>
      <c r="H1197" s="83">
        <v>0</v>
      </c>
    </row>
    <row r="1198" spans="1:8" ht="22.5" x14ac:dyDescent="0.25">
      <c r="A1198" s="75" t="s">
        <v>133</v>
      </c>
      <c r="B1198" s="86" t="s">
        <v>132</v>
      </c>
      <c r="C1198" s="82">
        <v>3349390</v>
      </c>
      <c r="D1198" s="82">
        <v>0</v>
      </c>
      <c r="E1198" s="82">
        <v>1733195</v>
      </c>
      <c r="F1198" s="82">
        <v>0</v>
      </c>
      <c r="G1198" s="82">
        <v>1607383.47</v>
      </c>
      <c r="H1198" s="82">
        <v>0</v>
      </c>
    </row>
    <row r="1199" spans="1:8" x14ac:dyDescent="0.25">
      <c r="A1199" s="77" t="s">
        <v>20</v>
      </c>
      <c r="B1199" s="85" t="s">
        <v>21</v>
      </c>
      <c r="C1199" s="83">
        <v>3349390</v>
      </c>
      <c r="D1199" s="83">
        <v>0</v>
      </c>
      <c r="E1199" s="83">
        <v>1733195</v>
      </c>
      <c r="F1199" s="83">
        <v>0</v>
      </c>
      <c r="G1199" s="83">
        <v>1607383.47</v>
      </c>
      <c r="H1199" s="83">
        <v>0</v>
      </c>
    </row>
    <row r="1200" spans="1:8" ht="33.75" x14ac:dyDescent="0.25">
      <c r="A1200" s="75" t="s">
        <v>406</v>
      </c>
      <c r="B1200" s="86" t="s">
        <v>407</v>
      </c>
      <c r="C1200" s="82">
        <v>1608390</v>
      </c>
      <c r="D1200" s="82">
        <v>0</v>
      </c>
      <c r="E1200" s="82">
        <v>819695</v>
      </c>
      <c r="F1200" s="82">
        <v>0</v>
      </c>
      <c r="G1200" s="82">
        <v>693927.08</v>
      </c>
      <c r="H1200" s="82">
        <v>0</v>
      </c>
    </row>
    <row r="1201" spans="1:8" x14ac:dyDescent="0.25">
      <c r="A1201" s="77" t="s">
        <v>20</v>
      </c>
      <c r="B1201" s="85" t="s">
        <v>21</v>
      </c>
      <c r="C1201" s="83">
        <v>1608390</v>
      </c>
      <c r="D1201" s="83">
        <v>0</v>
      </c>
      <c r="E1201" s="83">
        <v>819695</v>
      </c>
      <c r="F1201" s="83">
        <v>0</v>
      </c>
      <c r="G1201" s="83">
        <v>693927.08</v>
      </c>
      <c r="H1201" s="83">
        <v>0</v>
      </c>
    </row>
    <row r="1202" spans="1:8" ht="33.75" x14ac:dyDescent="0.25">
      <c r="A1202" s="75" t="s">
        <v>131</v>
      </c>
      <c r="B1202" s="86" t="s">
        <v>130</v>
      </c>
      <c r="C1202" s="82">
        <v>1741000</v>
      </c>
      <c r="D1202" s="82">
        <v>0</v>
      </c>
      <c r="E1202" s="82">
        <v>913500</v>
      </c>
      <c r="F1202" s="82">
        <v>0</v>
      </c>
      <c r="G1202" s="82">
        <v>913456.39</v>
      </c>
      <c r="H1202" s="82">
        <v>0</v>
      </c>
    </row>
    <row r="1203" spans="1:8" x14ac:dyDescent="0.25">
      <c r="A1203" s="77" t="s">
        <v>20</v>
      </c>
      <c r="B1203" s="85" t="s">
        <v>21</v>
      </c>
      <c r="C1203" s="83">
        <v>1741000</v>
      </c>
      <c r="D1203" s="83">
        <v>0</v>
      </c>
      <c r="E1203" s="83">
        <v>913500</v>
      </c>
      <c r="F1203" s="83">
        <v>0</v>
      </c>
      <c r="G1203" s="83">
        <v>913456.39</v>
      </c>
      <c r="H1203" s="83">
        <v>0</v>
      </c>
    </row>
    <row r="1204" spans="1:8" ht="56.25" x14ac:dyDescent="0.25">
      <c r="A1204" s="75" t="s">
        <v>571</v>
      </c>
      <c r="B1204" s="86" t="s">
        <v>572</v>
      </c>
      <c r="C1204" s="82">
        <v>48000</v>
      </c>
      <c r="D1204" s="82">
        <v>0</v>
      </c>
      <c r="E1204" s="82">
        <v>24000</v>
      </c>
      <c r="F1204" s="82">
        <v>0</v>
      </c>
      <c r="G1204" s="82">
        <v>0</v>
      </c>
      <c r="H1204" s="82">
        <v>0</v>
      </c>
    </row>
    <row r="1205" spans="1:8" x14ac:dyDescent="0.25">
      <c r="A1205" s="77" t="s">
        <v>2</v>
      </c>
      <c r="B1205" s="85" t="s">
        <v>3</v>
      </c>
      <c r="C1205" s="83">
        <v>48000</v>
      </c>
      <c r="D1205" s="83">
        <v>0</v>
      </c>
      <c r="E1205" s="83">
        <v>24000</v>
      </c>
      <c r="F1205" s="83">
        <v>0</v>
      </c>
      <c r="G1205" s="83">
        <v>0</v>
      </c>
      <c r="H1205" s="83">
        <v>0</v>
      </c>
    </row>
    <row r="1206" spans="1:8" x14ac:dyDescent="0.25">
      <c r="A1206" s="77" t="s">
        <v>16</v>
      </c>
      <c r="B1206" s="85" t="s">
        <v>17</v>
      </c>
      <c r="C1206" s="83">
        <v>48000</v>
      </c>
      <c r="D1206" s="83">
        <v>0</v>
      </c>
      <c r="E1206" s="83">
        <v>24000</v>
      </c>
      <c r="F1206" s="83">
        <v>0</v>
      </c>
      <c r="G1206" s="83">
        <v>0</v>
      </c>
      <c r="H1206" s="83">
        <v>0</v>
      </c>
    </row>
    <row r="1207" spans="1:8" ht="67.5" x14ac:dyDescent="0.25">
      <c r="A1207" s="75" t="s">
        <v>600</v>
      </c>
      <c r="B1207" s="86" t="s">
        <v>601</v>
      </c>
      <c r="C1207" s="82">
        <v>150000</v>
      </c>
      <c r="D1207" s="82">
        <v>0</v>
      </c>
      <c r="E1207" s="82">
        <v>110646</v>
      </c>
      <c r="F1207" s="82">
        <v>0</v>
      </c>
      <c r="G1207" s="82">
        <v>78956.44</v>
      </c>
      <c r="H1207" s="82">
        <v>0</v>
      </c>
    </row>
    <row r="1208" spans="1:8" x14ac:dyDescent="0.25">
      <c r="A1208" s="77" t="s">
        <v>2</v>
      </c>
      <c r="B1208" s="85" t="s">
        <v>3</v>
      </c>
      <c r="C1208" s="83">
        <v>150000</v>
      </c>
      <c r="D1208" s="83">
        <v>0</v>
      </c>
      <c r="E1208" s="83">
        <v>110646</v>
      </c>
      <c r="F1208" s="83">
        <v>0</v>
      </c>
      <c r="G1208" s="83">
        <v>78956.44</v>
      </c>
      <c r="H1208" s="83">
        <v>0</v>
      </c>
    </row>
    <row r="1209" spans="1:8" x14ac:dyDescent="0.25">
      <c r="A1209" s="77" t="s">
        <v>6</v>
      </c>
      <c r="B1209" s="85" t="s">
        <v>7</v>
      </c>
      <c r="C1209" s="83">
        <v>147754</v>
      </c>
      <c r="D1209" s="83">
        <v>0</v>
      </c>
      <c r="E1209" s="83">
        <v>108400</v>
      </c>
      <c r="F1209" s="83">
        <v>0</v>
      </c>
      <c r="G1209" s="83">
        <v>76711</v>
      </c>
      <c r="H1209" s="83">
        <v>0</v>
      </c>
    </row>
    <row r="1210" spans="1:8" x14ac:dyDescent="0.25">
      <c r="A1210" s="77" t="s">
        <v>16</v>
      </c>
      <c r="B1210" s="85" t="s">
        <v>17</v>
      </c>
      <c r="C1210" s="83">
        <v>2246</v>
      </c>
      <c r="D1210" s="83">
        <v>0</v>
      </c>
      <c r="E1210" s="83">
        <v>2246</v>
      </c>
      <c r="F1210" s="83">
        <v>0</v>
      </c>
      <c r="G1210" s="83">
        <v>2245.44</v>
      </c>
      <c r="H1210" s="83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10:H18 C24:H26 C34:H34 C46:H46 C57:H58 C68:H70 C77:H77 C88:H95 C97:H103 C105:H114 C154:H158 C161:H162 C172:H178 C193:H197 C200:H206 C211:H214 C219:H223 C228:H234 C237:H243 C265:H265 C275:H280 C296:H297 C307:H309 C339:H339 C352:H352 C370:H376 C378:H383 C385:H390 C392:H397 C399:H403 C405:H416 C490:H492 C528:H531 C537:H537 C553:H558 C561:H566 C568:H570 C577:H578 C584:H584 C590:H591 C599:H599 C610:H611 C616:H616 C660:H661 C670:H677 C682:H684 C692:H692 C698:H704 C707:H710 C716:H716 C722:H724 C730:H735 C739:H741 C746:H751 C753:H757 C759:H763 C771:H771 C781:H796 C812:H815 C821:H823 C834:H840 C842:H847 C903:H910 C912:H921 C957:H963 C965:H968 C1034:H1037 C1041:H1048 C1086:H1093 C1095:H1109 C1127:H1133 C1135:H1155 C1175:H1181 C1183:H1210 C22:H22 C30:H32 C38:H40 C52:H53 C60:H60 C80:H85 C128:H128 C135:H141 C143:H143 C167:H169 C181:H187 C190:H191 C208:H209 C245:H246 C267:H272 C300:H304 C311:H312 C321:H325 C328:H332 C335:H337 C342:H346 C348:H350 C354:H358 C360:H360 C431:H445 C459:H459 C468:H472 C476:H478 C483:H485 C497:H498 C504:H505 C511:H512 C518:H519 C526:H526 C533:H535 C539:H543 C545:H550 C574:H575 C582:H582 C594:H597 C603:H605 C618:H618 C627:H631 C634:H637 C641:H646 C649:H653 C655:H656 C663:H667 C679:H680 C688:H690 C718:H720 C726:H728 C737:H737 C743:H744 C798:H804 C806:H810 C849:H855 C857:H887 C923:H927 C929:H932 C970:H973 C980:H982 C1011:H1011 C1021:H1029 C1050:H1066 C1068:H1071 C1077:H1079 C1111:H1117 C1119:H1125 C1157:H1173 C20:H20 C28:H28 C36:H36 C42:H43 C48:H50 C55:H55 C62:H65 C72:H75 C116:H120 C122:H126 C130:H133 C145:H149 C151:H152 C164:H165 C216:H217 C225:H226 C248:H254 C256:H263 C282:H290 C292:H294 C314:H318 C362:H368 C418:H429 C447:H452 C454:H457 C461:H465 C474:H474 C480:H481 C487:H487 C494:H495 C500:H502 C507:H509 C514:H516 C521:H524 C572:H572 C580:H580 C586:H588 C601:H601 C607:H607 C613:H614 C620:H624 C639:H639 C658:H658 C686:H686 C694:H696 C712:H714 C765:H769 C773:H779 C817:H819 C825:H832 C889:H893 C895:H901 C934:H941 C943:H955 C975:H978 C984:H1009 C1013:H1019 C1031:H1032 C1039:H1039 C1073:H1075 C1081:H1084">
    <cfRule type="cellIs" dxfId="236" priority="241" operator="equal">
      <formula>0</formula>
    </cfRule>
  </conditionalFormatting>
  <conditionalFormatting sqref="C9:H9">
    <cfRule type="cellIs" dxfId="235" priority="240" operator="equal">
      <formula>0</formula>
    </cfRule>
  </conditionalFormatting>
  <conditionalFormatting sqref="C23:H23">
    <cfRule type="cellIs" dxfId="234" priority="239" operator="equal">
      <formula>0</formula>
    </cfRule>
  </conditionalFormatting>
  <conditionalFormatting sqref="C33:H33">
    <cfRule type="cellIs" dxfId="233" priority="238" operator="equal">
      <formula>0</formula>
    </cfRule>
  </conditionalFormatting>
  <conditionalFormatting sqref="C45:H45">
    <cfRule type="cellIs" dxfId="232" priority="237" operator="equal">
      <formula>0</formula>
    </cfRule>
  </conditionalFormatting>
  <conditionalFormatting sqref="C56:H56">
    <cfRule type="cellIs" dxfId="231" priority="236" operator="equal">
      <formula>0</formula>
    </cfRule>
  </conditionalFormatting>
  <conditionalFormatting sqref="C66:H66">
    <cfRule type="cellIs" dxfId="230" priority="235" operator="equal">
      <formula>0</formula>
    </cfRule>
  </conditionalFormatting>
  <conditionalFormatting sqref="C76:H76">
    <cfRule type="cellIs" dxfId="229" priority="234" operator="equal">
      <formula>0</formula>
    </cfRule>
  </conditionalFormatting>
  <conditionalFormatting sqref="C86:H86">
    <cfRule type="cellIs" dxfId="228" priority="233" operator="equal">
      <formula>0</formula>
    </cfRule>
  </conditionalFormatting>
  <conditionalFormatting sqref="C96:H96">
    <cfRule type="cellIs" dxfId="227" priority="232" operator="equal">
      <formula>0</formula>
    </cfRule>
  </conditionalFormatting>
  <conditionalFormatting sqref="C104:H104">
    <cfRule type="cellIs" dxfId="226" priority="231" operator="equal">
      <formula>0</formula>
    </cfRule>
  </conditionalFormatting>
  <conditionalFormatting sqref="C153:H153">
    <cfRule type="cellIs" dxfId="225" priority="230" operator="equal">
      <formula>0</formula>
    </cfRule>
  </conditionalFormatting>
  <conditionalFormatting sqref="C160:H160">
    <cfRule type="cellIs" dxfId="224" priority="229" operator="equal">
      <formula>0</formula>
    </cfRule>
  </conditionalFormatting>
  <conditionalFormatting sqref="C170:H170">
    <cfRule type="cellIs" dxfId="223" priority="228" operator="equal">
      <formula>0</formula>
    </cfRule>
  </conditionalFormatting>
  <conditionalFormatting sqref="C192:H192">
    <cfRule type="cellIs" dxfId="222" priority="227" operator="equal">
      <formula>0</formula>
    </cfRule>
  </conditionalFormatting>
  <conditionalFormatting sqref="C199:H199">
    <cfRule type="cellIs" dxfId="221" priority="226" operator="equal">
      <formula>0</formula>
    </cfRule>
  </conditionalFormatting>
  <conditionalFormatting sqref="C210:H210">
    <cfRule type="cellIs" dxfId="220" priority="225" operator="equal">
      <formula>0</formula>
    </cfRule>
  </conditionalFormatting>
  <conditionalFormatting sqref="C218:H218">
    <cfRule type="cellIs" dxfId="219" priority="224" operator="equal">
      <formula>0</formula>
    </cfRule>
  </conditionalFormatting>
  <conditionalFormatting sqref="C227:H227">
    <cfRule type="cellIs" dxfId="218" priority="223" operator="equal">
      <formula>0</formula>
    </cfRule>
  </conditionalFormatting>
  <conditionalFormatting sqref="C236:H236">
    <cfRule type="cellIs" dxfId="217" priority="222" operator="equal">
      <formula>0</formula>
    </cfRule>
  </conditionalFormatting>
  <conditionalFormatting sqref="C264:H264">
    <cfRule type="cellIs" dxfId="216" priority="221" operator="equal">
      <formula>0</formula>
    </cfRule>
  </conditionalFormatting>
  <conditionalFormatting sqref="C274:H274">
    <cfRule type="cellIs" dxfId="215" priority="220" operator="equal">
      <formula>0</formula>
    </cfRule>
  </conditionalFormatting>
  <conditionalFormatting sqref="C295:H295">
    <cfRule type="cellIs" dxfId="214" priority="219" operator="equal">
      <formula>0</formula>
    </cfRule>
  </conditionalFormatting>
  <conditionalFormatting sqref="C305:H305">
    <cfRule type="cellIs" dxfId="213" priority="218" operator="equal">
      <formula>0</formula>
    </cfRule>
  </conditionalFormatting>
  <conditionalFormatting sqref="C338:H338">
    <cfRule type="cellIs" dxfId="212" priority="217" operator="equal">
      <formula>0</formula>
    </cfRule>
  </conditionalFormatting>
  <conditionalFormatting sqref="C351:H351">
    <cfRule type="cellIs" dxfId="211" priority="216" operator="equal">
      <formula>0</formula>
    </cfRule>
  </conditionalFormatting>
  <conditionalFormatting sqref="C361:H361">
    <cfRule type="cellIs" dxfId="210" priority="215" operator="equal">
      <formula>0</formula>
    </cfRule>
  </conditionalFormatting>
  <conditionalFormatting sqref="C369:H369">
    <cfRule type="cellIs" dxfId="209" priority="214" operator="equal">
      <formula>0</formula>
    </cfRule>
  </conditionalFormatting>
  <conditionalFormatting sqref="C377:H377">
    <cfRule type="cellIs" dxfId="208" priority="213" operator="equal">
      <formula>0</formula>
    </cfRule>
  </conditionalFormatting>
  <conditionalFormatting sqref="C384:H384">
    <cfRule type="cellIs" dxfId="207" priority="212" operator="equal">
      <formula>0</formula>
    </cfRule>
  </conditionalFormatting>
  <conditionalFormatting sqref="C391:H391">
    <cfRule type="cellIs" dxfId="206" priority="211" operator="equal">
      <formula>0</formula>
    </cfRule>
  </conditionalFormatting>
  <conditionalFormatting sqref="C398:H398">
    <cfRule type="cellIs" dxfId="205" priority="210" operator="equal">
      <formula>0</formula>
    </cfRule>
  </conditionalFormatting>
  <conditionalFormatting sqref="C404:H404">
    <cfRule type="cellIs" dxfId="204" priority="209" operator="equal">
      <formula>0</formula>
    </cfRule>
  </conditionalFormatting>
  <conditionalFormatting sqref="C488:H488">
    <cfRule type="cellIs" dxfId="203" priority="208" operator="equal">
      <formula>0</formula>
    </cfRule>
  </conditionalFormatting>
  <conditionalFormatting sqref="C527:H527">
    <cfRule type="cellIs" dxfId="202" priority="207" operator="equal">
      <formula>0</formula>
    </cfRule>
  </conditionalFormatting>
  <conditionalFormatting sqref="C536:H536">
    <cfRule type="cellIs" dxfId="201" priority="206" operator="equal">
      <formula>0</formula>
    </cfRule>
  </conditionalFormatting>
  <conditionalFormatting sqref="C544:H544">
    <cfRule type="cellIs" dxfId="200" priority="205" operator="equal">
      <formula>0</formula>
    </cfRule>
  </conditionalFormatting>
  <conditionalFormatting sqref="C551:H551">
    <cfRule type="cellIs" dxfId="199" priority="203" operator="equal">
      <formula>0</formula>
    </cfRule>
  </conditionalFormatting>
  <conditionalFormatting sqref="C559:H559">
    <cfRule type="cellIs" dxfId="198" priority="202" operator="equal">
      <formula>0</formula>
    </cfRule>
  </conditionalFormatting>
  <conditionalFormatting sqref="C567:H567">
    <cfRule type="cellIs" dxfId="197" priority="201" operator="equal">
      <formula>0</formula>
    </cfRule>
  </conditionalFormatting>
  <conditionalFormatting sqref="C576:H576">
    <cfRule type="cellIs" dxfId="196" priority="200" operator="equal">
      <formula>0</formula>
    </cfRule>
  </conditionalFormatting>
  <conditionalFormatting sqref="C583:H583">
    <cfRule type="cellIs" dxfId="195" priority="199" operator="equal">
      <formula>0</formula>
    </cfRule>
  </conditionalFormatting>
  <conditionalFormatting sqref="C589:H589">
    <cfRule type="cellIs" dxfId="194" priority="198" operator="equal">
      <formula>0</formula>
    </cfRule>
  </conditionalFormatting>
  <conditionalFormatting sqref="C598:H598">
    <cfRule type="cellIs" dxfId="193" priority="197" operator="equal">
      <formula>0</formula>
    </cfRule>
  </conditionalFormatting>
  <conditionalFormatting sqref="C609:H609">
    <cfRule type="cellIs" dxfId="192" priority="196" operator="equal">
      <formula>0</formula>
    </cfRule>
  </conditionalFormatting>
  <conditionalFormatting sqref="C615:H615">
    <cfRule type="cellIs" dxfId="191" priority="195" operator="equal">
      <formula>0</formula>
    </cfRule>
  </conditionalFormatting>
  <conditionalFormatting sqref="C659:H659">
    <cfRule type="cellIs" dxfId="190" priority="194" operator="equal">
      <formula>0</formula>
    </cfRule>
  </conditionalFormatting>
  <conditionalFormatting sqref="C669:H669">
    <cfRule type="cellIs" dxfId="189" priority="193" operator="equal">
      <formula>0</formula>
    </cfRule>
  </conditionalFormatting>
  <conditionalFormatting sqref="C681:H681">
    <cfRule type="cellIs" dxfId="188" priority="192" operator="equal">
      <formula>0</formula>
    </cfRule>
  </conditionalFormatting>
  <conditionalFormatting sqref="C691:H691">
    <cfRule type="cellIs" dxfId="187" priority="191" operator="equal">
      <formula>0</formula>
    </cfRule>
  </conditionalFormatting>
  <conditionalFormatting sqref="C697:H697">
    <cfRule type="cellIs" dxfId="186" priority="190" operator="equal">
      <formula>0</formula>
    </cfRule>
  </conditionalFormatting>
  <conditionalFormatting sqref="C706:H706">
    <cfRule type="cellIs" dxfId="185" priority="189" operator="equal">
      <formula>0</formula>
    </cfRule>
  </conditionalFormatting>
  <conditionalFormatting sqref="C715:H715">
    <cfRule type="cellIs" dxfId="184" priority="188" operator="equal">
      <formula>0</formula>
    </cfRule>
  </conditionalFormatting>
  <conditionalFormatting sqref="C721:H721">
    <cfRule type="cellIs" dxfId="183" priority="187" operator="equal">
      <formula>0</formula>
    </cfRule>
  </conditionalFormatting>
  <conditionalFormatting sqref="C729:H729">
    <cfRule type="cellIs" dxfId="182" priority="186" operator="equal">
      <formula>0</formula>
    </cfRule>
  </conditionalFormatting>
  <conditionalFormatting sqref="C738:H738">
    <cfRule type="cellIs" dxfId="181" priority="185" operator="equal">
      <formula>0</formula>
    </cfRule>
  </conditionalFormatting>
  <conditionalFormatting sqref="C745:H745">
    <cfRule type="cellIs" dxfId="180" priority="184" operator="equal">
      <formula>0</formula>
    </cfRule>
  </conditionalFormatting>
  <conditionalFormatting sqref="C752:H752">
    <cfRule type="cellIs" dxfId="179" priority="183" operator="equal">
      <formula>0</formula>
    </cfRule>
  </conditionalFormatting>
  <conditionalFormatting sqref="C758:H758">
    <cfRule type="cellIs" dxfId="178" priority="182" operator="equal">
      <formula>0</formula>
    </cfRule>
  </conditionalFormatting>
  <conditionalFormatting sqref="C770:H770">
    <cfRule type="cellIs" dxfId="177" priority="181" operator="equal">
      <formula>0</formula>
    </cfRule>
  </conditionalFormatting>
  <conditionalFormatting sqref="C780:H780">
    <cfRule type="cellIs" dxfId="176" priority="180" operator="equal">
      <formula>0</formula>
    </cfRule>
  </conditionalFormatting>
  <conditionalFormatting sqref="C811:H811">
    <cfRule type="cellIs" dxfId="175" priority="179" operator="equal">
      <formula>0</formula>
    </cfRule>
  </conditionalFormatting>
  <conditionalFormatting sqref="C820:H820">
    <cfRule type="cellIs" dxfId="174" priority="178" operator="equal">
      <formula>0</formula>
    </cfRule>
  </conditionalFormatting>
  <conditionalFormatting sqref="C833:H833">
    <cfRule type="cellIs" dxfId="173" priority="177" operator="equal">
      <formula>0</formula>
    </cfRule>
  </conditionalFormatting>
  <conditionalFormatting sqref="C841:H841">
    <cfRule type="cellIs" dxfId="172" priority="176" operator="equal">
      <formula>0</formula>
    </cfRule>
  </conditionalFormatting>
  <conditionalFormatting sqref="C902:H902">
    <cfRule type="cellIs" dxfId="171" priority="175" operator="equal">
      <formula>0</formula>
    </cfRule>
  </conditionalFormatting>
  <conditionalFormatting sqref="C911:H911">
    <cfRule type="cellIs" dxfId="170" priority="174" operator="equal">
      <formula>0</formula>
    </cfRule>
  </conditionalFormatting>
  <conditionalFormatting sqref="C956:H956">
    <cfRule type="cellIs" dxfId="169" priority="173" operator="equal">
      <formula>0</formula>
    </cfRule>
  </conditionalFormatting>
  <conditionalFormatting sqref="C964:H964">
    <cfRule type="cellIs" dxfId="168" priority="172" operator="equal">
      <formula>0</formula>
    </cfRule>
  </conditionalFormatting>
  <conditionalFormatting sqref="C1033:H1033">
    <cfRule type="cellIs" dxfId="167" priority="171" operator="equal">
      <formula>0</formula>
    </cfRule>
  </conditionalFormatting>
  <conditionalFormatting sqref="C1040:H1040">
    <cfRule type="cellIs" dxfId="166" priority="170" operator="equal">
      <formula>0</formula>
    </cfRule>
  </conditionalFormatting>
  <conditionalFormatting sqref="C1085:H1085">
    <cfRule type="cellIs" dxfId="165" priority="169" operator="equal">
      <formula>0</formula>
    </cfRule>
  </conditionalFormatting>
  <conditionalFormatting sqref="C1094:H1094">
    <cfRule type="cellIs" dxfId="164" priority="168" operator="equal">
      <formula>0</formula>
    </cfRule>
  </conditionalFormatting>
  <conditionalFormatting sqref="C1126:H1126">
    <cfRule type="cellIs" dxfId="163" priority="167" operator="equal">
      <formula>0</formula>
    </cfRule>
  </conditionalFormatting>
  <conditionalFormatting sqref="C1134:H1134">
    <cfRule type="cellIs" dxfId="162" priority="166" operator="equal">
      <formula>0</formula>
    </cfRule>
  </conditionalFormatting>
  <conditionalFormatting sqref="C1156:H1156">
    <cfRule type="cellIs" dxfId="161" priority="165" operator="equal">
      <formula>0</formula>
    </cfRule>
  </conditionalFormatting>
  <conditionalFormatting sqref="C1174:H1174">
    <cfRule type="cellIs" dxfId="160" priority="164" operator="equal">
      <formula>0</formula>
    </cfRule>
  </conditionalFormatting>
  <conditionalFormatting sqref="C1182:H1182">
    <cfRule type="cellIs" dxfId="159" priority="163" operator="equal">
      <formula>0</formula>
    </cfRule>
  </conditionalFormatting>
  <conditionalFormatting sqref="C8:H8">
    <cfRule type="cellIs" dxfId="158" priority="160" operator="equal">
      <formula>0</formula>
    </cfRule>
  </conditionalFormatting>
  <conditionalFormatting sqref="C21:H21">
    <cfRule type="cellIs" dxfId="157" priority="159" operator="equal">
      <formula>0</formula>
    </cfRule>
  </conditionalFormatting>
  <conditionalFormatting sqref="C29:H29">
    <cfRule type="cellIs" dxfId="156" priority="158" operator="equal">
      <formula>0</formula>
    </cfRule>
  </conditionalFormatting>
  <conditionalFormatting sqref="C37:H37">
    <cfRule type="cellIs" dxfId="155" priority="157" operator="equal">
      <formula>0</formula>
    </cfRule>
  </conditionalFormatting>
  <conditionalFormatting sqref="C44:H44">
    <cfRule type="cellIs" dxfId="154" priority="156" operator="equal">
      <formula>0</formula>
    </cfRule>
  </conditionalFormatting>
  <conditionalFormatting sqref="C51:H51">
    <cfRule type="cellIs" dxfId="153" priority="155" operator="equal">
      <formula>0</formula>
    </cfRule>
  </conditionalFormatting>
  <conditionalFormatting sqref="C59:H59">
    <cfRule type="cellIs" dxfId="152" priority="154" operator="equal">
      <formula>0</formula>
    </cfRule>
  </conditionalFormatting>
  <conditionalFormatting sqref="C67:H67">
    <cfRule type="cellIs" dxfId="151" priority="153" operator="equal">
      <formula>0</formula>
    </cfRule>
  </conditionalFormatting>
  <conditionalFormatting sqref="C78:H78">
    <cfRule type="cellIs" dxfId="150" priority="152" operator="equal">
      <formula>0</formula>
    </cfRule>
  </conditionalFormatting>
  <conditionalFormatting sqref="C87:H87">
    <cfRule type="cellIs" dxfId="149" priority="151" operator="equal">
      <formula>0</formula>
    </cfRule>
  </conditionalFormatting>
  <conditionalFormatting sqref="C127:H127">
    <cfRule type="cellIs" dxfId="148" priority="150" operator="equal">
      <formula>0</formula>
    </cfRule>
  </conditionalFormatting>
  <conditionalFormatting sqref="C134:H134">
    <cfRule type="cellIs" dxfId="147" priority="149" operator="equal">
      <formula>0</formula>
    </cfRule>
  </conditionalFormatting>
  <conditionalFormatting sqref="C142:H142">
    <cfRule type="cellIs" dxfId="146" priority="148" operator="equal">
      <formula>0</formula>
    </cfRule>
  </conditionalFormatting>
  <conditionalFormatting sqref="C159:H159">
    <cfRule type="cellIs" dxfId="145" priority="147" operator="equal">
      <formula>0</formula>
    </cfRule>
  </conditionalFormatting>
  <conditionalFormatting sqref="C166:H166">
    <cfRule type="cellIs" dxfId="144" priority="146" operator="equal">
      <formula>0</formula>
    </cfRule>
  </conditionalFormatting>
  <conditionalFormatting sqref="C179:H179">
    <cfRule type="cellIs" dxfId="143" priority="145" operator="equal">
      <formula>0</formula>
    </cfRule>
  </conditionalFormatting>
  <conditionalFormatting sqref="C188:H188">
    <cfRule type="cellIs" dxfId="142" priority="144" operator="equal">
      <formula>0</formula>
    </cfRule>
  </conditionalFormatting>
  <conditionalFormatting sqref="C198:H198">
    <cfRule type="cellIs" dxfId="141" priority="143" operator="equal">
      <formula>0</formula>
    </cfRule>
  </conditionalFormatting>
  <conditionalFormatting sqref="C207:H207">
    <cfRule type="cellIs" dxfId="140" priority="142" operator="equal">
      <formula>0</formula>
    </cfRule>
  </conditionalFormatting>
  <conditionalFormatting sqref="C235:H235">
    <cfRule type="cellIs" dxfId="139" priority="141" operator="equal">
      <formula>0</formula>
    </cfRule>
  </conditionalFormatting>
  <conditionalFormatting sqref="C244:H244">
    <cfRule type="cellIs" dxfId="138" priority="140" operator="equal">
      <formula>0</formula>
    </cfRule>
  </conditionalFormatting>
  <conditionalFormatting sqref="C266:H266">
    <cfRule type="cellIs" dxfId="137" priority="139" operator="equal">
      <formula>0</formula>
    </cfRule>
  </conditionalFormatting>
  <conditionalFormatting sqref="C273:H273">
    <cfRule type="cellIs" dxfId="136" priority="138" operator="equal">
      <formula>0</formula>
    </cfRule>
  </conditionalFormatting>
  <conditionalFormatting sqref="C298:H298">
    <cfRule type="cellIs" dxfId="135" priority="137" operator="equal">
      <formula>0</formula>
    </cfRule>
  </conditionalFormatting>
  <conditionalFormatting sqref="C310:H310">
    <cfRule type="cellIs" dxfId="134" priority="136" operator="equal">
      <formula>0</formula>
    </cfRule>
  </conditionalFormatting>
  <conditionalFormatting sqref="C319:H319">
    <cfRule type="cellIs" dxfId="133" priority="135" operator="equal">
      <formula>0</formula>
    </cfRule>
  </conditionalFormatting>
  <conditionalFormatting sqref="C326:H326">
    <cfRule type="cellIs" dxfId="132" priority="134" operator="equal">
      <formula>0</formula>
    </cfRule>
  </conditionalFormatting>
  <conditionalFormatting sqref="C333:H333">
    <cfRule type="cellIs" dxfId="131" priority="133" operator="equal">
      <formula>0</formula>
    </cfRule>
  </conditionalFormatting>
  <conditionalFormatting sqref="C340:H340">
    <cfRule type="cellIs" dxfId="130" priority="132" operator="equal">
      <formula>0</formula>
    </cfRule>
  </conditionalFormatting>
  <conditionalFormatting sqref="C347:H347">
    <cfRule type="cellIs" dxfId="129" priority="131" operator="equal">
      <formula>0</formula>
    </cfRule>
  </conditionalFormatting>
  <conditionalFormatting sqref="C353:H353">
    <cfRule type="cellIs" dxfId="128" priority="130" operator="equal">
      <formula>0</formula>
    </cfRule>
  </conditionalFormatting>
  <conditionalFormatting sqref="C359:H359">
    <cfRule type="cellIs" dxfId="127" priority="129" operator="equal">
      <formula>0</formula>
    </cfRule>
  </conditionalFormatting>
  <conditionalFormatting sqref="C430:H430">
    <cfRule type="cellIs" dxfId="126" priority="128" operator="equal">
      <formula>0</formula>
    </cfRule>
  </conditionalFormatting>
  <conditionalFormatting sqref="C458:H458">
    <cfRule type="cellIs" dxfId="125" priority="127" operator="equal">
      <formula>0</formula>
    </cfRule>
  </conditionalFormatting>
  <conditionalFormatting sqref="C466:H466">
    <cfRule type="cellIs" dxfId="124" priority="126" operator="equal">
      <formula>0</formula>
    </cfRule>
  </conditionalFormatting>
  <conditionalFormatting sqref="C475:H475">
    <cfRule type="cellIs" dxfId="123" priority="125" operator="equal">
      <formula>0</formula>
    </cfRule>
  </conditionalFormatting>
  <conditionalFormatting sqref="C482:H482">
    <cfRule type="cellIs" dxfId="122" priority="124" operator="equal">
      <formula>0</formula>
    </cfRule>
  </conditionalFormatting>
  <conditionalFormatting sqref="C489:H489">
    <cfRule type="cellIs" dxfId="121" priority="123" operator="equal">
      <formula>0</formula>
    </cfRule>
  </conditionalFormatting>
  <conditionalFormatting sqref="C496:H496">
    <cfRule type="cellIs" dxfId="120" priority="122" operator="equal">
      <formula>0</formula>
    </cfRule>
  </conditionalFormatting>
  <conditionalFormatting sqref="C503:H503">
    <cfRule type="cellIs" dxfId="119" priority="121" operator="equal">
      <formula>0</formula>
    </cfRule>
  </conditionalFormatting>
  <conditionalFormatting sqref="C510:H510">
    <cfRule type="cellIs" dxfId="118" priority="120" operator="equal">
      <formula>0</formula>
    </cfRule>
  </conditionalFormatting>
  <conditionalFormatting sqref="C517:H517">
    <cfRule type="cellIs" dxfId="117" priority="119" operator="equal">
      <formula>0</formula>
    </cfRule>
  </conditionalFormatting>
  <conditionalFormatting sqref="C525:H525">
    <cfRule type="cellIs" dxfId="116" priority="118" operator="equal">
      <formula>0</formula>
    </cfRule>
  </conditionalFormatting>
  <conditionalFormatting sqref="C532:H532">
    <cfRule type="cellIs" dxfId="115" priority="117" operator="equal">
      <formula>0</formula>
    </cfRule>
  </conditionalFormatting>
  <conditionalFormatting sqref="C538:H538">
    <cfRule type="cellIs" dxfId="114" priority="116" operator="equal">
      <formula>0</formula>
    </cfRule>
  </conditionalFormatting>
  <conditionalFormatting sqref="C573:H573">
    <cfRule type="cellIs" dxfId="113" priority="114" operator="equal">
      <formula>0</formula>
    </cfRule>
  </conditionalFormatting>
  <conditionalFormatting sqref="C581:H581">
    <cfRule type="cellIs" dxfId="112" priority="113" operator="equal">
      <formula>0</formula>
    </cfRule>
  </conditionalFormatting>
  <conditionalFormatting sqref="C592:H592">
    <cfRule type="cellIs" dxfId="111" priority="112" operator="equal">
      <formula>0</formula>
    </cfRule>
  </conditionalFormatting>
  <conditionalFormatting sqref="C602:H602">
    <cfRule type="cellIs" dxfId="110" priority="111" operator="equal">
      <formula>0</formula>
    </cfRule>
  </conditionalFormatting>
  <conditionalFormatting sqref="C608:H608">
    <cfRule type="cellIs" dxfId="109" priority="110" operator="equal">
      <formula>0</formula>
    </cfRule>
  </conditionalFormatting>
  <conditionalFormatting sqref="C617:H617">
    <cfRule type="cellIs" dxfId="108" priority="109" operator="equal">
      <formula>0</formula>
    </cfRule>
  </conditionalFormatting>
  <conditionalFormatting sqref="C626:H626">
    <cfRule type="cellIs" dxfId="107" priority="108" operator="equal">
      <formula>0</formula>
    </cfRule>
  </conditionalFormatting>
  <conditionalFormatting sqref="C633:H633">
    <cfRule type="cellIs" dxfId="106" priority="107" operator="equal">
      <formula>0</formula>
    </cfRule>
  </conditionalFormatting>
  <conditionalFormatting sqref="C640:H640">
    <cfRule type="cellIs" dxfId="105" priority="106" operator="equal">
      <formula>0</formula>
    </cfRule>
  </conditionalFormatting>
  <conditionalFormatting sqref="C647:H647">
    <cfRule type="cellIs" dxfId="104" priority="105" operator="equal">
      <formula>0</formula>
    </cfRule>
  </conditionalFormatting>
  <conditionalFormatting sqref="C654:H654">
    <cfRule type="cellIs" dxfId="103" priority="104" operator="equal">
      <formula>0</formula>
    </cfRule>
  </conditionalFormatting>
  <conditionalFormatting sqref="C662:H662">
    <cfRule type="cellIs" dxfId="102" priority="103" operator="equal">
      <formula>0</formula>
    </cfRule>
  </conditionalFormatting>
  <conditionalFormatting sqref="C668:H668">
    <cfRule type="cellIs" dxfId="101" priority="102" operator="equal">
      <formula>0</formula>
    </cfRule>
  </conditionalFormatting>
  <conditionalFormatting sqref="C678:H678">
    <cfRule type="cellIs" dxfId="100" priority="101" operator="equal">
      <formula>0</formula>
    </cfRule>
  </conditionalFormatting>
  <conditionalFormatting sqref="C687:H687">
    <cfRule type="cellIs" dxfId="99" priority="100" operator="equal">
      <formula>0</formula>
    </cfRule>
  </conditionalFormatting>
  <conditionalFormatting sqref="C717:H717">
    <cfRule type="cellIs" dxfId="98" priority="99" operator="equal">
      <formula>0</formula>
    </cfRule>
  </conditionalFormatting>
  <conditionalFormatting sqref="C725:H725">
    <cfRule type="cellIs" dxfId="97" priority="98" operator="equal">
      <formula>0</formula>
    </cfRule>
  </conditionalFormatting>
  <conditionalFormatting sqref="C736:H736">
    <cfRule type="cellIs" dxfId="96" priority="97" operator="equal">
      <formula>0</formula>
    </cfRule>
  </conditionalFormatting>
  <conditionalFormatting sqref="C742:H742">
    <cfRule type="cellIs" dxfId="95" priority="96" operator="equal">
      <formula>0</formula>
    </cfRule>
  </conditionalFormatting>
  <conditionalFormatting sqref="C797:H797">
    <cfRule type="cellIs" dxfId="94" priority="95" operator="equal">
      <formula>0</formula>
    </cfRule>
  </conditionalFormatting>
  <conditionalFormatting sqref="C805:H805">
    <cfRule type="cellIs" dxfId="93" priority="94" operator="equal">
      <formula>0</formula>
    </cfRule>
  </conditionalFormatting>
  <conditionalFormatting sqref="C848:H848">
    <cfRule type="cellIs" dxfId="92" priority="93" operator="equal">
      <formula>0</formula>
    </cfRule>
  </conditionalFormatting>
  <conditionalFormatting sqref="C856:H856">
    <cfRule type="cellIs" dxfId="91" priority="92" operator="equal">
      <formula>0</formula>
    </cfRule>
  </conditionalFormatting>
  <conditionalFormatting sqref="C922:H922">
    <cfRule type="cellIs" dxfId="90" priority="91" operator="equal">
      <formula>0</formula>
    </cfRule>
  </conditionalFormatting>
  <conditionalFormatting sqref="C928:H928">
    <cfRule type="cellIs" dxfId="89" priority="90" operator="equal">
      <formula>0</formula>
    </cfRule>
  </conditionalFormatting>
  <conditionalFormatting sqref="C969:H969">
    <cfRule type="cellIs" dxfId="88" priority="89" operator="equal">
      <formula>0</formula>
    </cfRule>
  </conditionalFormatting>
  <conditionalFormatting sqref="C979:H979">
    <cfRule type="cellIs" dxfId="87" priority="88" operator="equal">
      <formula>0</formula>
    </cfRule>
  </conditionalFormatting>
  <conditionalFormatting sqref="C1010:H1010">
    <cfRule type="cellIs" dxfId="86" priority="87" operator="equal">
      <formula>0</formula>
    </cfRule>
  </conditionalFormatting>
  <conditionalFormatting sqref="C1020:H1020">
    <cfRule type="cellIs" dxfId="85" priority="86" operator="equal">
      <formula>0</formula>
    </cfRule>
  </conditionalFormatting>
  <conditionalFormatting sqref="C1049:H1049">
    <cfRule type="cellIs" dxfId="84" priority="85" operator="equal">
      <formula>0</formula>
    </cfRule>
  </conditionalFormatting>
  <conditionalFormatting sqref="C1067:H1067">
    <cfRule type="cellIs" dxfId="83" priority="84" operator="equal">
      <formula>0</formula>
    </cfRule>
  </conditionalFormatting>
  <conditionalFormatting sqref="C1076:H1076">
    <cfRule type="cellIs" dxfId="82" priority="83" operator="equal">
      <formula>0</formula>
    </cfRule>
  </conditionalFormatting>
  <conditionalFormatting sqref="C1110:H1110">
    <cfRule type="cellIs" dxfId="81" priority="82" operator="equal">
      <formula>0</formula>
    </cfRule>
  </conditionalFormatting>
  <conditionalFormatting sqref="C1118:H1118">
    <cfRule type="cellIs" dxfId="80" priority="81" operator="equal">
      <formula>0</formula>
    </cfRule>
  </conditionalFormatting>
  <conditionalFormatting sqref="C7:H7">
    <cfRule type="cellIs" dxfId="79" priority="80" operator="equal">
      <formula>0</formula>
    </cfRule>
  </conditionalFormatting>
  <conditionalFormatting sqref="C19:H19">
    <cfRule type="cellIs" dxfId="78" priority="79" operator="equal">
      <formula>0</formula>
    </cfRule>
  </conditionalFormatting>
  <conditionalFormatting sqref="C27:H27">
    <cfRule type="cellIs" dxfId="77" priority="78" operator="equal">
      <formula>0</formula>
    </cfRule>
  </conditionalFormatting>
  <conditionalFormatting sqref="C35:H35">
    <cfRule type="cellIs" dxfId="76" priority="77" operator="equal">
      <formula>0</formula>
    </cfRule>
  </conditionalFormatting>
  <conditionalFormatting sqref="C41:H41">
    <cfRule type="cellIs" dxfId="75" priority="76" operator="equal">
      <formula>0</formula>
    </cfRule>
  </conditionalFormatting>
  <conditionalFormatting sqref="C47:H47">
    <cfRule type="cellIs" dxfId="74" priority="75" operator="equal">
      <formula>0</formula>
    </cfRule>
  </conditionalFormatting>
  <conditionalFormatting sqref="C54:H54">
    <cfRule type="cellIs" dxfId="73" priority="74" operator="equal">
      <formula>0</formula>
    </cfRule>
  </conditionalFormatting>
  <conditionalFormatting sqref="C61:H61">
    <cfRule type="cellIs" dxfId="72" priority="73" operator="equal">
      <formula>0</formula>
    </cfRule>
  </conditionalFormatting>
  <conditionalFormatting sqref="C71:H71">
    <cfRule type="cellIs" dxfId="71" priority="72" operator="equal">
      <formula>0</formula>
    </cfRule>
  </conditionalFormatting>
  <conditionalFormatting sqref="C79:H79">
    <cfRule type="cellIs" dxfId="70" priority="71" operator="equal">
      <formula>0</formula>
    </cfRule>
  </conditionalFormatting>
  <conditionalFormatting sqref="C115:H115">
    <cfRule type="cellIs" dxfId="69" priority="70" operator="equal">
      <formula>0</formula>
    </cfRule>
  </conditionalFormatting>
  <conditionalFormatting sqref="C121:H121">
    <cfRule type="cellIs" dxfId="68" priority="69" operator="equal">
      <formula>0</formula>
    </cfRule>
  </conditionalFormatting>
  <conditionalFormatting sqref="C129:H129">
    <cfRule type="cellIs" dxfId="67" priority="68" operator="equal">
      <formula>0</formula>
    </cfRule>
  </conditionalFormatting>
  <conditionalFormatting sqref="C144:H144">
    <cfRule type="cellIs" dxfId="66" priority="67" operator="equal">
      <formula>0</formula>
    </cfRule>
  </conditionalFormatting>
  <conditionalFormatting sqref="C150:H150">
    <cfRule type="cellIs" dxfId="65" priority="66" operator="equal">
      <formula>0</formula>
    </cfRule>
  </conditionalFormatting>
  <conditionalFormatting sqref="C163:H163">
    <cfRule type="cellIs" dxfId="64" priority="65" operator="equal">
      <formula>0</formula>
    </cfRule>
  </conditionalFormatting>
  <conditionalFormatting sqref="C171:H171">
    <cfRule type="cellIs" dxfId="63" priority="64" operator="equal">
      <formula>0</formula>
    </cfRule>
  </conditionalFormatting>
  <conditionalFormatting sqref="C180:H180">
    <cfRule type="cellIs" dxfId="62" priority="63" operator="equal">
      <formula>0</formula>
    </cfRule>
  </conditionalFormatting>
  <conditionalFormatting sqref="C189:H189">
    <cfRule type="cellIs" dxfId="61" priority="62" operator="equal">
      <formula>0</formula>
    </cfRule>
  </conditionalFormatting>
  <conditionalFormatting sqref="C215:H215">
    <cfRule type="cellIs" dxfId="60" priority="61" operator="equal">
      <formula>0</formula>
    </cfRule>
  </conditionalFormatting>
  <conditionalFormatting sqref="C224:H224">
    <cfRule type="cellIs" dxfId="59" priority="60" operator="equal">
      <formula>0</formula>
    </cfRule>
  </conditionalFormatting>
  <conditionalFormatting sqref="C247:H247">
    <cfRule type="cellIs" dxfId="58" priority="59" operator="equal">
      <formula>0</formula>
    </cfRule>
  </conditionalFormatting>
  <conditionalFormatting sqref="C255:H255">
    <cfRule type="cellIs" dxfId="57" priority="58" operator="equal">
      <formula>0</formula>
    </cfRule>
  </conditionalFormatting>
  <conditionalFormatting sqref="C281:H281">
    <cfRule type="cellIs" dxfId="56" priority="57" operator="equal">
      <formula>0</formula>
    </cfRule>
  </conditionalFormatting>
  <conditionalFormatting sqref="C291:H291">
    <cfRule type="cellIs" dxfId="55" priority="56" operator="equal">
      <formula>0</formula>
    </cfRule>
  </conditionalFormatting>
  <conditionalFormatting sqref="C299:H299">
    <cfRule type="cellIs" dxfId="54" priority="55" operator="equal">
      <formula>0</formula>
    </cfRule>
  </conditionalFormatting>
  <conditionalFormatting sqref="C306:H306">
    <cfRule type="cellIs" dxfId="53" priority="54" operator="equal">
      <formula>0</formula>
    </cfRule>
  </conditionalFormatting>
  <conditionalFormatting sqref="C313:H313">
    <cfRule type="cellIs" dxfId="52" priority="53" operator="equal">
      <formula>0</formula>
    </cfRule>
  </conditionalFormatting>
  <conditionalFormatting sqref="C320:H320">
    <cfRule type="cellIs" dxfId="51" priority="52" operator="equal">
      <formula>0</formula>
    </cfRule>
  </conditionalFormatting>
  <conditionalFormatting sqref="C327:H327">
    <cfRule type="cellIs" dxfId="50" priority="51" operator="equal">
      <formula>0</formula>
    </cfRule>
  </conditionalFormatting>
  <conditionalFormatting sqref="C334:H334">
    <cfRule type="cellIs" dxfId="49" priority="50" operator="equal">
      <formula>0</formula>
    </cfRule>
  </conditionalFormatting>
  <conditionalFormatting sqref="C341:H341">
    <cfRule type="cellIs" dxfId="48" priority="49" operator="equal">
      <formula>0</formula>
    </cfRule>
  </conditionalFormatting>
  <conditionalFormatting sqref="C417:H417">
    <cfRule type="cellIs" dxfId="47" priority="47" operator="equal">
      <formula>0</formula>
    </cfRule>
  </conditionalFormatting>
  <conditionalFormatting sqref="C446:H446">
    <cfRule type="cellIs" dxfId="46" priority="46" operator="equal">
      <formula>0</formula>
    </cfRule>
  </conditionalFormatting>
  <conditionalFormatting sqref="C453:H453">
    <cfRule type="cellIs" dxfId="45" priority="45" operator="equal">
      <formula>0</formula>
    </cfRule>
  </conditionalFormatting>
  <conditionalFormatting sqref="C460:H460">
    <cfRule type="cellIs" dxfId="44" priority="44" operator="equal">
      <formula>0</formula>
    </cfRule>
  </conditionalFormatting>
  <conditionalFormatting sqref="C467:H467">
    <cfRule type="cellIs" dxfId="43" priority="43" operator="equal">
      <formula>0</formula>
    </cfRule>
  </conditionalFormatting>
  <conditionalFormatting sqref="C473:H473">
    <cfRule type="cellIs" dxfId="42" priority="42" operator="equal">
      <formula>0</formula>
    </cfRule>
  </conditionalFormatting>
  <conditionalFormatting sqref="C479:H479">
    <cfRule type="cellIs" dxfId="41" priority="41" operator="equal">
      <formula>0</formula>
    </cfRule>
  </conditionalFormatting>
  <conditionalFormatting sqref="C486:H486">
    <cfRule type="cellIs" dxfId="40" priority="40" operator="equal">
      <formula>0</formula>
    </cfRule>
  </conditionalFormatting>
  <conditionalFormatting sqref="C493:H493">
    <cfRule type="cellIs" dxfId="39" priority="39" operator="equal">
      <formula>0</formula>
    </cfRule>
  </conditionalFormatting>
  <conditionalFormatting sqref="C499:H499">
    <cfRule type="cellIs" dxfId="38" priority="38" operator="equal">
      <formula>0</formula>
    </cfRule>
  </conditionalFormatting>
  <conditionalFormatting sqref="C506:H506">
    <cfRule type="cellIs" dxfId="37" priority="37" operator="equal">
      <formula>0</formula>
    </cfRule>
  </conditionalFormatting>
  <conditionalFormatting sqref="C513:H513">
    <cfRule type="cellIs" dxfId="36" priority="36" operator="equal">
      <formula>0</formula>
    </cfRule>
  </conditionalFormatting>
  <conditionalFormatting sqref="C520:H520">
    <cfRule type="cellIs" dxfId="35" priority="35" operator="equal">
      <formula>0</formula>
    </cfRule>
  </conditionalFormatting>
  <conditionalFormatting sqref="C552:H552">
    <cfRule type="cellIs" dxfId="34" priority="34" operator="equal">
      <formula>0</formula>
    </cfRule>
  </conditionalFormatting>
  <conditionalFormatting sqref="C560:H560">
    <cfRule type="cellIs" dxfId="33" priority="33" operator="equal">
      <formula>0</formula>
    </cfRule>
  </conditionalFormatting>
  <conditionalFormatting sqref="C571:H571">
    <cfRule type="cellIs" dxfId="32" priority="32" operator="equal">
      <formula>0</formula>
    </cfRule>
  </conditionalFormatting>
  <conditionalFormatting sqref="C579:H579">
    <cfRule type="cellIs" dxfId="31" priority="31" operator="equal">
      <formula>0</formula>
    </cfRule>
  </conditionalFormatting>
  <conditionalFormatting sqref="C585:H585">
    <cfRule type="cellIs" dxfId="30" priority="30" operator="equal">
      <formula>0</formula>
    </cfRule>
  </conditionalFormatting>
  <conditionalFormatting sqref="C593:H593">
    <cfRule type="cellIs" dxfId="29" priority="29" operator="equal">
      <formula>0</formula>
    </cfRule>
  </conditionalFormatting>
  <conditionalFormatting sqref="C600:H600">
    <cfRule type="cellIs" dxfId="28" priority="28" operator="equal">
      <formula>0</formula>
    </cfRule>
  </conditionalFormatting>
  <conditionalFormatting sqref="C606:H606">
    <cfRule type="cellIs" dxfId="27" priority="27" operator="equal">
      <formula>0</formula>
    </cfRule>
  </conditionalFormatting>
  <conditionalFormatting sqref="C612:H612">
    <cfRule type="cellIs" dxfId="26" priority="26" operator="equal">
      <formula>0</formula>
    </cfRule>
  </conditionalFormatting>
  <conditionalFormatting sqref="C619:H619">
    <cfRule type="cellIs" dxfId="25" priority="25" operator="equal">
      <formula>0</formula>
    </cfRule>
  </conditionalFormatting>
  <conditionalFormatting sqref="C625:H625">
    <cfRule type="cellIs" dxfId="24" priority="24" operator="equal">
      <formula>0</formula>
    </cfRule>
  </conditionalFormatting>
  <conditionalFormatting sqref="C632:H632">
    <cfRule type="cellIs" dxfId="23" priority="23" operator="equal">
      <formula>0</formula>
    </cfRule>
  </conditionalFormatting>
  <conditionalFormatting sqref="C638:H638">
    <cfRule type="cellIs" dxfId="22" priority="22" operator="equal">
      <formula>0</formula>
    </cfRule>
  </conditionalFormatting>
  <conditionalFormatting sqref="C648:H648">
    <cfRule type="cellIs" dxfId="21" priority="21" operator="equal">
      <formula>0</formula>
    </cfRule>
  </conditionalFormatting>
  <conditionalFormatting sqref="C657:H657">
    <cfRule type="cellIs" dxfId="20" priority="20" operator="equal">
      <formula>0</formula>
    </cfRule>
  </conditionalFormatting>
  <conditionalFormatting sqref="C685:H685">
    <cfRule type="cellIs" dxfId="19" priority="19" operator="equal">
      <formula>0</formula>
    </cfRule>
  </conditionalFormatting>
  <conditionalFormatting sqref="C693:H693">
    <cfRule type="cellIs" dxfId="18" priority="18" operator="equal">
      <formula>0</formula>
    </cfRule>
  </conditionalFormatting>
  <conditionalFormatting sqref="C705:H705">
    <cfRule type="cellIs" dxfId="17" priority="17" operator="equal">
      <formula>0</formula>
    </cfRule>
  </conditionalFormatting>
  <conditionalFormatting sqref="C711:H711">
    <cfRule type="cellIs" dxfId="16" priority="16" operator="equal">
      <formula>0</formula>
    </cfRule>
  </conditionalFormatting>
  <conditionalFormatting sqref="C764:H764">
    <cfRule type="cellIs" dxfId="15" priority="15" operator="equal">
      <formula>0</formula>
    </cfRule>
  </conditionalFormatting>
  <conditionalFormatting sqref="C772:H772">
    <cfRule type="cellIs" dxfId="14" priority="14" operator="equal">
      <formula>0</formula>
    </cfRule>
  </conditionalFormatting>
  <conditionalFormatting sqref="C816:H816">
    <cfRule type="cellIs" dxfId="13" priority="13" operator="equal">
      <formula>0</formula>
    </cfRule>
  </conditionalFormatting>
  <conditionalFormatting sqref="C824:H824">
    <cfRule type="cellIs" dxfId="12" priority="12" operator="equal">
      <formula>0</formula>
    </cfRule>
  </conditionalFormatting>
  <conditionalFormatting sqref="C888:H888">
    <cfRule type="cellIs" dxfId="11" priority="11" operator="equal">
      <formula>0</formula>
    </cfRule>
  </conditionalFormatting>
  <conditionalFormatting sqref="C894:H894">
    <cfRule type="cellIs" dxfId="10" priority="10" operator="equal">
      <formula>0</formula>
    </cfRule>
  </conditionalFormatting>
  <conditionalFormatting sqref="C933:H933">
    <cfRule type="cellIs" dxfId="9" priority="9" operator="equal">
      <formula>0</formula>
    </cfRule>
  </conditionalFormatting>
  <conditionalFormatting sqref="C942:H942">
    <cfRule type="cellIs" dxfId="8" priority="8" operator="equal">
      <formula>0</formula>
    </cfRule>
  </conditionalFormatting>
  <conditionalFormatting sqref="C974:H974">
    <cfRule type="cellIs" dxfId="7" priority="7" operator="equal">
      <formula>0</formula>
    </cfRule>
  </conditionalFormatting>
  <conditionalFormatting sqref="C983:H983">
    <cfRule type="cellIs" dxfId="6" priority="6" operator="equal">
      <formula>0</formula>
    </cfRule>
  </conditionalFormatting>
  <conditionalFormatting sqref="C1012:H1012">
    <cfRule type="cellIs" dxfId="5" priority="5" operator="equal">
      <formula>0</formula>
    </cfRule>
  </conditionalFormatting>
  <conditionalFormatting sqref="C1030:H1030">
    <cfRule type="cellIs" dxfId="4" priority="4" operator="equal">
      <formula>0</formula>
    </cfRule>
  </conditionalFormatting>
  <conditionalFormatting sqref="C1038:H1038">
    <cfRule type="cellIs" dxfId="3" priority="3" operator="equal">
      <formula>0</formula>
    </cfRule>
  </conditionalFormatting>
  <conditionalFormatting sqref="C1072:H1072">
    <cfRule type="cellIs" dxfId="2" priority="2" operator="equal">
      <formula>0</formula>
    </cfRule>
  </conditionalFormatting>
  <conditionalFormatting sqref="C1080:H1080">
    <cfRule type="cellIs" dxfId="1" priority="1" operator="equal">
      <formula>0</formula>
    </cfRule>
  </conditionalFormatting>
  <printOptions horizontalCentered="1"/>
  <pageMargins left="0.25" right="0.25" top="0.75" bottom="0.75" header="0.3" footer="0.3"/>
  <pageSetup paperSize="9" firstPageNumber="3" orientation="landscape" useFirstPageNumber="1" horizontalDpi="300" verticalDpi="300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>
      <selection activeCell="E4" sqref="E4:F4"/>
    </sheetView>
  </sheetViews>
  <sheetFormatPr defaultColWidth="8.85546875" defaultRowHeight="15" x14ac:dyDescent="0.25"/>
  <cols>
    <col min="1" max="1" width="13.7109375" style="79" customWidth="1"/>
    <col min="2" max="2" width="51.28515625" style="79" customWidth="1"/>
    <col min="3" max="8" width="13" style="79" customWidth="1"/>
    <col min="9" max="16384" width="8.85546875" style="79"/>
  </cols>
  <sheetData>
    <row r="1" spans="1:8" s="4" customFormat="1" x14ac:dyDescent="0.25">
      <c r="A1" s="1"/>
      <c r="B1" s="2"/>
      <c r="C1" s="3"/>
      <c r="D1" s="3"/>
      <c r="E1" s="3"/>
      <c r="F1" s="3"/>
      <c r="G1" s="137" t="s">
        <v>22</v>
      </c>
      <c r="H1" s="137"/>
    </row>
    <row r="2" spans="1:8" s="4" customFormat="1" ht="32.450000000000003" customHeight="1" x14ac:dyDescent="0.25">
      <c r="A2" s="138" t="s">
        <v>738</v>
      </c>
      <c r="B2" s="138"/>
      <c r="C2" s="138"/>
      <c r="D2" s="138"/>
      <c r="E2" s="138"/>
      <c r="F2" s="138"/>
      <c r="G2" s="138"/>
      <c r="H2" s="138"/>
    </row>
    <row r="3" spans="1:8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8" s="4" customFormat="1" ht="37.15" customHeight="1" x14ac:dyDescent="0.25">
      <c r="A4" s="139" t="s">
        <v>24</v>
      </c>
      <c r="B4" s="139" t="s">
        <v>25</v>
      </c>
      <c r="C4" s="141" t="s">
        <v>26</v>
      </c>
      <c r="D4" s="142"/>
      <c r="E4" s="141" t="s">
        <v>27</v>
      </c>
      <c r="F4" s="143"/>
      <c r="G4" s="144" t="s">
        <v>28</v>
      </c>
      <c r="H4" s="145"/>
    </row>
    <row r="5" spans="1:8" s="4" customFormat="1" ht="56.25" x14ac:dyDescent="0.25">
      <c r="A5" s="140"/>
      <c r="B5" s="140"/>
      <c r="C5" s="7" t="s">
        <v>29</v>
      </c>
      <c r="D5" s="7" t="s">
        <v>30</v>
      </c>
      <c r="E5" s="7" t="s">
        <v>29</v>
      </c>
      <c r="F5" s="78" t="s">
        <v>30</v>
      </c>
      <c r="G5" s="71" t="s">
        <v>29</v>
      </c>
      <c r="H5" s="72" t="s">
        <v>30</v>
      </c>
    </row>
    <row r="6" spans="1:8" x14ac:dyDescent="0.25">
      <c r="A6" s="88" t="s">
        <v>632</v>
      </c>
      <c r="B6" s="89" t="s">
        <v>633</v>
      </c>
      <c r="C6" s="82">
        <v>478956420</v>
      </c>
      <c r="D6" s="82">
        <v>0</v>
      </c>
      <c r="E6" s="82">
        <v>188882503</v>
      </c>
      <c r="F6" s="82">
        <v>0</v>
      </c>
      <c r="G6" s="82">
        <v>153874907.12</v>
      </c>
      <c r="H6" s="82">
        <v>0</v>
      </c>
    </row>
    <row r="7" spans="1:8" x14ac:dyDescent="0.25">
      <c r="A7" s="90" t="s">
        <v>634</v>
      </c>
      <c r="B7" s="91" t="s">
        <v>635</v>
      </c>
      <c r="C7" s="92">
        <v>234993863</v>
      </c>
      <c r="D7" s="92">
        <v>0</v>
      </c>
      <c r="E7" s="92">
        <v>98028188</v>
      </c>
      <c r="F7" s="92">
        <v>0</v>
      </c>
      <c r="G7" s="92">
        <v>78941190.650000006</v>
      </c>
      <c r="H7" s="92">
        <v>0</v>
      </c>
    </row>
    <row r="8" spans="1:8" ht="51" x14ac:dyDescent="0.25">
      <c r="A8" s="90" t="s">
        <v>636</v>
      </c>
      <c r="B8" s="91" t="s">
        <v>637</v>
      </c>
      <c r="C8" s="92">
        <v>59200575</v>
      </c>
      <c r="D8" s="92">
        <v>0</v>
      </c>
      <c r="E8" s="92">
        <v>43111061</v>
      </c>
      <c r="F8" s="92">
        <v>0</v>
      </c>
      <c r="G8" s="92">
        <v>30287654.68</v>
      </c>
      <c r="H8" s="92">
        <v>0</v>
      </c>
    </row>
    <row r="9" spans="1:8" ht="25.5" x14ac:dyDescent="0.25">
      <c r="A9" s="90" t="s">
        <v>638</v>
      </c>
      <c r="B9" s="91" t="s">
        <v>639</v>
      </c>
      <c r="C9" s="92">
        <v>10012778</v>
      </c>
      <c r="D9" s="92">
        <v>0</v>
      </c>
      <c r="E9" s="92">
        <v>5068052</v>
      </c>
      <c r="F9" s="92">
        <v>0</v>
      </c>
      <c r="G9" s="92">
        <v>4494775.83</v>
      </c>
      <c r="H9" s="92">
        <v>0</v>
      </c>
    </row>
    <row r="10" spans="1:8" x14ac:dyDescent="0.25">
      <c r="A10" s="90" t="s">
        <v>640</v>
      </c>
      <c r="B10" s="91" t="s">
        <v>641</v>
      </c>
      <c r="C10" s="92">
        <v>49156797</v>
      </c>
      <c r="D10" s="92">
        <v>0</v>
      </c>
      <c r="E10" s="92">
        <v>38012009</v>
      </c>
      <c r="F10" s="92">
        <v>0</v>
      </c>
      <c r="G10" s="92">
        <v>25782728.390000001</v>
      </c>
      <c r="H10" s="92">
        <v>0</v>
      </c>
    </row>
    <row r="11" spans="1:8" x14ac:dyDescent="0.25">
      <c r="A11" s="90" t="s">
        <v>642</v>
      </c>
      <c r="B11" s="91" t="s">
        <v>643</v>
      </c>
      <c r="C11" s="92">
        <v>31000</v>
      </c>
      <c r="D11" s="92">
        <v>0</v>
      </c>
      <c r="E11" s="92">
        <v>31000</v>
      </c>
      <c r="F11" s="92">
        <v>0</v>
      </c>
      <c r="G11" s="92">
        <v>10150.459999999999</v>
      </c>
      <c r="H11" s="92">
        <v>0</v>
      </c>
    </row>
    <row r="12" spans="1:8" x14ac:dyDescent="0.25">
      <c r="A12" s="90" t="s">
        <v>644</v>
      </c>
      <c r="B12" s="91" t="s">
        <v>645</v>
      </c>
      <c r="C12" s="92">
        <v>2296638</v>
      </c>
      <c r="D12" s="92">
        <v>0</v>
      </c>
      <c r="E12" s="92">
        <v>1092798</v>
      </c>
      <c r="F12" s="92">
        <v>0</v>
      </c>
      <c r="G12" s="92">
        <v>1051144.3</v>
      </c>
      <c r="H12" s="92">
        <v>0</v>
      </c>
    </row>
    <row r="13" spans="1:8" x14ac:dyDescent="0.25">
      <c r="A13" s="90" t="s">
        <v>646</v>
      </c>
      <c r="B13" s="91" t="s">
        <v>647</v>
      </c>
      <c r="C13" s="92">
        <v>2296638</v>
      </c>
      <c r="D13" s="92">
        <v>0</v>
      </c>
      <c r="E13" s="92">
        <v>1092798</v>
      </c>
      <c r="F13" s="92">
        <v>0</v>
      </c>
      <c r="G13" s="92">
        <v>1051144.3</v>
      </c>
      <c r="H13" s="92">
        <v>0</v>
      </c>
    </row>
    <row r="14" spans="1:8" x14ac:dyDescent="0.25">
      <c r="A14" s="90" t="s">
        <v>648</v>
      </c>
      <c r="B14" s="91" t="s">
        <v>649</v>
      </c>
      <c r="C14" s="92">
        <v>664806</v>
      </c>
      <c r="D14" s="92">
        <v>0</v>
      </c>
      <c r="E14" s="92">
        <v>375653</v>
      </c>
      <c r="F14" s="92">
        <v>0</v>
      </c>
      <c r="G14" s="92">
        <v>265794.34999999998</v>
      </c>
      <c r="H14" s="92">
        <v>0</v>
      </c>
    </row>
    <row r="15" spans="1:8" ht="25.5" x14ac:dyDescent="0.25">
      <c r="A15" s="90" t="s">
        <v>650</v>
      </c>
      <c r="B15" s="91" t="s">
        <v>651</v>
      </c>
      <c r="C15" s="92">
        <v>172005244</v>
      </c>
      <c r="D15" s="92">
        <v>0</v>
      </c>
      <c r="E15" s="92">
        <v>53034892</v>
      </c>
      <c r="F15" s="92">
        <v>0</v>
      </c>
      <c r="G15" s="92">
        <v>46998304.469999999</v>
      </c>
      <c r="H15" s="92">
        <v>0</v>
      </c>
    </row>
    <row r="16" spans="1:8" ht="25.5" x14ac:dyDescent="0.25">
      <c r="A16" s="90" t="s">
        <v>652</v>
      </c>
      <c r="B16" s="91" t="s">
        <v>653</v>
      </c>
      <c r="C16" s="92">
        <v>826600</v>
      </c>
      <c r="D16" s="92">
        <v>0</v>
      </c>
      <c r="E16" s="92">
        <v>413784</v>
      </c>
      <c r="F16" s="92">
        <v>0</v>
      </c>
      <c r="G16" s="92">
        <v>338292.85</v>
      </c>
      <c r="H16" s="92">
        <v>0</v>
      </c>
    </row>
    <row r="17" spans="1:8" x14ac:dyDescent="0.25">
      <c r="A17" s="90" t="s">
        <v>654</v>
      </c>
      <c r="B17" s="91" t="s">
        <v>655</v>
      </c>
      <c r="C17" s="92">
        <v>96299337</v>
      </c>
      <c r="D17" s="92">
        <v>0</v>
      </c>
      <c r="E17" s="92">
        <v>24918451</v>
      </c>
      <c r="F17" s="92">
        <v>0</v>
      </c>
      <c r="G17" s="92">
        <v>20620459.399999999</v>
      </c>
      <c r="H17" s="92">
        <v>0</v>
      </c>
    </row>
    <row r="18" spans="1:8" ht="25.5" x14ac:dyDescent="0.25">
      <c r="A18" s="90" t="s">
        <v>656</v>
      </c>
      <c r="B18" s="91" t="s">
        <v>657</v>
      </c>
      <c r="C18" s="92">
        <v>17679613</v>
      </c>
      <c r="D18" s="92">
        <v>0</v>
      </c>
      <c r="E18" s="92">
        <v>7531625</v>
      </c>
      <c r="F18" s="92">
        <v>0</v>
      </c>
      <c r="G18" s="92">
        <v>6587816.2400000002</v>
      </c>
      <c r="H18" s="92">
        <v>0</v>
      </c>
    </row>
    <row r="19" spans="1:8" x14ac:dyDescent="0.25">
      <c r="A19" s="90" t="s">
        <v>658</v>
      </c>
      <c r="B19" s="91" t="s">
        <v>659</v>
      </c>
      <c r="C19" s="92">
        <v>12486658</v>
      </c>
      <c r="D19" s="92">
        <v>0</v>
      </c>
      <c r="E19" s="92">
        <v>5564805</v>
      </c>
      <c r="F19" s="92">
        <v>0</v>
      </c>
      <c r="G19" s="92">
        <v>4801365.16</v>
      </c>
      <c r="H19" s="92">
        <v>0</v>
      </c>
    </row>
    <row r="20" spans="1:8" x14ac:dyDescent="0.25">
      <c r="A20" s="90" t="s">
        <v>660</v>
      </c>
      <c r="B20" s="91" t="s">
        <v>661</v>
      </c>
      <c r="C20" s="92">
        <v>5192955</v>
      </c>
      <c r="D20" s="92">
        <v>0</v>
      </c>
      <c r="E20" s="92">
        <v>1966820</v>
      </c>
      <c r="F20" s="92">
        <v>0</v>
      </c>
      <c r="G20" s="92">
        <v>1786451.08</v>
      </c>
      <c r="H20" s="92">
        <v>0</v>
      </c>
    </row>
    <row r="21" spans="1:8" x14ac:dyDescent="0.25">
      <c r="A21" s="90" t="s">
        <v>662</v>
      </c>
      <c r="B21" s="91" t="s">
        <v>663</v>
      </c>
      <c r="C21" s="92">
        <v>62797568</v>
      </c>
      <c r="D21" s="92">
        <v>0</v>
      </c>
      <c r="E21" s="92">
        <v>13076818</v>
      </c>
      <c r="F21" s="92">
        <v>0</v>
      </c>
      <c r="G21" s="92">
        <v>11435066.140000001</v>
      </c>
      <c r="H21" s="92">
        <v>0</v>
      </c>
    </row>
    <row r="22" spans="1:8" x14ac:dyDescent="0.25">
      <c r="A22" s="90" t="s">
        <v>664</v>
      </c>
      <c r="B22" s="91" t="s">
        <v>665</v>
      </c>
      <c r="C22" s="92">
        <v>56797568</v>
      </c>
      <c r="D22" s="92">
        <v>0</v>
      </c>
      <c r="E22" s="92">
        <v>12076818</v>
      </c>
      <c r="F22" s="92">
        <v>0</v>
      </c>
      <c r="G22" s="92">
        <v>11435066.140000001</v>
      </c>
      <c r="H22" s="92">
        <v>0</v>
      </c>
    </row>
    <row r="23" spans="1:8" ht="25.5" x14ac:dyDescent="0.25">
      <c r="A23" s="90" t="s">
        <v>666</v>
      </c>
      <c r="B23" s="91" t="s">
        <v>667</v>
      </c>
      <c r="C23" s="92">
        <v>6000000</v>
      </c>
      <c r="D23" s="92">
        <v>0</v>
      </c>
      <c r="E23" s="92">
        <v>1000000</v>
      </c>
      <c r="F23" s="92">
        <v>0</v>
      </c>
      <c r="G23" s="92">
        <v>0</v>
      </c>
      <c r="H23" s="92">
        <v>0</v>
      </c>
    </row>
    <row r="24" spans="1:8" x14ac:dyDescent="0.25">
      <c r="A24" s="90" t="s">
        <v>668</v>
      </c>
      <c r="B24" s="91" t="s">
        <v>669</v>
      </c>
      <c r="C24" s="92">
        <v>9775000</v>
      </c>
      <c r="D24" s="92">
        <v>0</v>
      </c>
      <c r="E24" s="92">
        <v>2180779</v>
      </c>
      <c r="F24" s="92">
        <v>0</v>
      </c>
      <c r="G24" s="92">
        <v>1569545.46</v>
      </c>
      <c r="H24" s="92">
        <v>0</v>
      </c>
    </row>
    <row r="25" spans="1:8" x14ac:dyDescent="0.25">
      <c r="A25" s="90" t="s">
        <v>670</v>
      </c>
      <c r="B25" s="91" t="s">
        <v>671</v>
      </c>
      <c r="C25" s="92">
        <v>9775000</v>
      </c>
      <c r="D25" s="92">
        <v>0</v>
      </c>
      <c r="E25" s="92">
        <v>2180779</v>
      </c>
      <c r="F25" s="92">
        <v>0</v>
      </c>
      <c r="G25" s="92">
        <v>1569545.46</v>
      </c>
      <c r="H25" s="92">
        <v>0</v>
      </c>
    </row>
    <row r="26" spans="1:8" ht="25.5" x14ac:dyDescent="0.25">
      <c r="A26" s="90" t="s">
        <v>672</v>
      </c>
      <c r="B26" s="91" t="s">
        <v>673</v>
      </c>
      <c r="C26" s="92">
        <v>6047156</v>
      </c>
      <c r="D26" s="92">
        <v>0</v>
      </c>
      <c r="E26" s="92">
        <v>2129229</v>
      </c>
      <c r="F26" s="92">
        <v>0</v>
      </c>
      <c r="G26" s="92">
        <v>1028031.56</v>
      </c>
      <c r="H26" s="92">
        <v>0</v>
      </c>
    </row>
    <row r="27" spans="1:8" x14ac:dyDescent="0.25">
      <c r="A27" s="90" t="s">
        <v>674</v>
      </c>
      <c r="B27" s="91" t="s">
        <v>675</v>
      </c>
      <c r="C27" s="92">
        <v>2075436</v>
      </c>
      <c r="D27" s="92">
        <v>0</v>
      </c>
      <c r="E27" s="92">
        <v>694948</v>
      </c>
      <c r="F27" s="92">
        <v>0</v>
      </c>
      <c r="G27" s="92">
        <v>653356.01</v>
      </c>
      <c r="H27" s="92">
        <v>0</v>
      </c>
    </row>
    <row r="28" spans="1:8" x14ac:dyDescent="0.25">
      <c r="A28" s="90" t="s">
        <v>676</v>
      </c>
      <c r="B28" s="91" t="s">
        <v>677</v>
      </c>
      <c r="C28" s="92">
        <v>52200</v>
      </c>
      <c r="D28" s="92">
        <v>0</v>
      </c>
      <c r="E28" s="92">
        <v>18752</v>
      </c>
      <c r="F28" s="92">
        <v>0</v>
      </c>
      <c r="G28" s="92">
        <v>18752</v>
      </c>
      <c r="H28" s="92">
        <v>0</v>
      </c>
    </row>
    <row r="29" spans="1:8" ht="25.5" x14ac:dyDescent="0.25">
      <c r="A29" s="90" t="s">
        <v>678</v>
      </c>
      <c r="B29" s="91" t="s">
        <v>679</v>
      </c>
      <c r="C29" s="92">
        <v>2023236</v>
      </c>
      <c r="D29" s="92">
        <v>0</v>
      </c>
      <c r="E29" s="92">
        <v>676196</v>
      </c>
      <c r="F29" s="92">
        <v>0</v>
      </c>
      <c r="G29" s="92">
        <v>634604.01</v>
      </c>
      <c r="H29" s="92">
        <v>0</v>
      </c>
    </row>
    <row r="30" spans="1:8" x14ac:dyDescent="0.25">
      <c r="A30" s="90" t="s">
        <v>680</v>
      </c>
      <c r="B30" s="91" t="s">
        <v>681</v>
      </c>
      <c r="C30" s="92">
        <v>19356000</v>
      </c>
      <c r="D30" s="92">
        <v>0</v>
      </c>
      <c r="E30" s="92">
        <v>6083558</v>
      </c>
      <c r="F30" s="92">
        <v>0</v>
      </c>
      <c r="G30" s="92">
        <v>4403921.8499999996</v>
      </c>
      <c r="H30" s="92">
        <v>0</v>
      </c>
    </row>
    <row r="31" spans="1:8" x14ac:dyDescent="0.25">
      <c r="A31" s="90" t="s">
        <v>682</v>
      </c>
      <c r="B31" s="91" t="s">
        <v>683</v>
      </c>
      <c r="C31" s="92">
        <v>19356000</v>
      </c>
      <c r="D31" s="92">
        <v>0</v>
      </c>
      <c r="E31" s="92">
        <v>6083558</v>
      </c>
      <c r="F31" s="92">
        <v>0</v>
      </c>
      <c r="G31" s="92">
        <v>4403921.8499999996</v>
      </c>
      <c r="H31" s="92">
        <v>0</v>
      </c>
    </row>
    <row r="32" spans="1:8" x14ac:dyDescent="0.25">
      <c r="A32" s="90" t="s">
        <v>684</v>
      </c>
      <c r="B32" s="91" t="s">
        <v>685</v>
      </c>
      <c r="C32" s="92">
        <v>21869552</v>
      </c>
      <c r="D32" s="92">
        <v>0</v>
      </c>
      <c r="E32" s="92">
        <v>11560233</v>
      </c>
      <c r="F32" s="92">
        <v>0</v>
      </c>
      <c r="G32" s="92">
        <v>10750752.48</v>
      </c>
      <c r="H32" s="92">
        <v>0</v>
      </c>
    </row>
    <row r="33" spans="1:8" x14ac:dyDescent="0.25">
      <c r="A33" s="90" t="s">
        <v>686</v>
      </c>
      <c r="B33" s="91" t="s">
        <v>687</v>
      </c>
      <c r="C33" s="92">
        <v>4479005</v>
      </c>
      <c r="D33" s="92">
        <v>0</v>
      </c>
      <c r="E33" s="92">
        <v>2230036</v>
      </c>
      <c r="F33" s="92">
        <v>0</v>
      </c>
      <c r="G33" s="92">
        <v>1664675.8</v>
      </c>
      <c r="H33" s="92">
        <v>0</v>
      </c>
    </row>
    <row r="34" spans="1:8" x14ac:dyDescent="0.25">
      <c r="A34" s="90" t="s">
        <v>688</v>
      </c>
      <c r="B34" s="91" t="s">
        <v>689</v>
      </c>
      <c r="C34" s="92">
        <v>4479005</v>
      </c>
      <c r="D34" s="92">
        <v>0</v>
      </c>
      <c r="E34" s="92">
        <v>2230036</v>
      </c>
      <c r="F34" s="92">
        <v>0</v>
      </c>
      <c r="G34" s="92">
        <v>1664675.8</v>
      </c>
      <c r="H34" s="92">
        <v>0</v>
      </c>
    </row>
    <row r="35" spans="1:8" x14ac:dyDescent="0.25">
      <c r="A35" s="90" t="s">
        <v>690</v>
      </c>
      <c r="B35" s="91" t="s">
        <v>691</v>
      </c>
      <c r="C35" s="92">
        <v>10420000</v>
      </c>
      <c r="D35" s="92">
        <v>0</v>
      </c>
      <c r="E35" s="92">
        <v>5694540</v>
      </c>
      <c r="F35" s="92">
        <v>0</v>
      </c>
      <c r="G35" s="92">
        <v>5669549</v>
      </c>
      <c r="H35" s="92">
        <v>0</v>
      </c>
    </row>
    <row r="36" spans="1:8" x14ac:dyDescent="0.25">
      <c r="A36" s="90" t="s">
        <v>692</v>
      </c>
      <c r="B36" s="91" t="s">
        <v>693</v>
      </c>
      <c r="C36" s="92">
        <v>9860000</v>
      </c>
      <c r="D36" s="92">
        <v>0</v>
      </c>
      <c r="E36" s="92">
        <v>5414540</v>
      </c>
      <c r="F36" s="92">
        <v>0</v>
      </c>
      <c r="G36" s="92">
        <v>5391523.5</v>
      </c>
      <c r="H36" s="92">
        <v>0</v>
      </c>
    </row>
    <row r="37" spans="1:8" x14ac:dyDescent="0.25">
      <c r="A37" s="90" t="s">
        <v>694</v>
      </c>
      <c r="B37" s="91" t="s">
        <v>695</v>
      </c>
      <c r="C37" s="92">
        <v>560000</v>
      </c>
      <c r="D37" s="92">
        <v>0</v>
      </c>
      <c r="E37" s="92">
        <v>280000</v>
      </c>
      <c r="F37" s="92">
        <v>0</v>
      </c>
      <c r="G37" s="92">
        <v>278025.5</v>
      </c>
      <c r="H37" s="92">
        <v>0</v>
      </c>
    </row>
    <row r="38" spans="1:8" x14ac:dyDescent="0.25">
      <c r="A38" s="90" t="s">
        <v>696</v>
      </c>
      <c r="B38" s="91" t="s">
        <v>697</v>
      </c>
      <c r="C38" s="92">
        <v>3172680</v>
      </c>
      <c r="D38" s="92">
        <v>0</v>
      </c>
      <c r="E38" s="92">
        <v>1536326</v>
      </c>
      <c r="F38" s="92">
        <v>0</v>
      </c>
      <c r="G38" s="92">
        <v>1469078.94</v>
      </c>
      <c r="H38" s="92">
        <v>0</v>
      </c>
    </row>
    <row r="39" spans="1:8" ht="25.5" x14ac:dyDescent="0.25">
      <c r="A39" s="90" t="s">
        <v>698</v>
      </c>
      <c r="B39" s="91" t="s">
        <v>699</v>
      </c>
      <c r="C39" s="92">
        <v>3797867</v>
      </c>
      <c r="D39" s="92">
        <v>0</v>
      </c>
      <c r="E39" s="92">
        <v>2099331</v>
      </c>
      <c r="F39" s="92">
        <v>0</v>
      </c>
      <c r="G39" s="92">
        <v>1947448.74</v>
      </c>
      <c r="H39" s="92">
        <v>0</v>
      </c>
    </row>
    <row r="40" spans="1:8" x14ac:dyDescent="0.25">
      <c r="A40" s="90" t="s">
        <v>700</v>
      </c>
      <c r="B40" s="91" t="s">
        <v>701</v>
      </c>
      <c r="C40" s="92">
        <v>39289613</v>
      </c>
      <c r="D40" s="92">
        <v>0</v>
      </c>
      <c r="E40" s="92">
        <v>17717905</v>
      </c>
      <c r="F40" s="92">
        <v>0</v>
      </c>
      <c r="G40" s="92">
        <v>13288686.85</v>
      </c>
      <c r="H40" s="92">
        <v>0</v>
      </c>
    </row>
    <row r="41" spans="1:8" x14ac:dyDescent="0.25">
      <c r="A41" s="90" t="s">
        <v>702</v>
      </c>
      <c r="B41" s="91" t="s">
        <v>703</v>
      </c>
      <c r="C41" s="92">
        <v>17538266</v>
      </c>
      <c r="D41" s="92">
        <v>0</v>
      </c>
      <c r="E41" s="92">
        <v>9442316</v>
      </c>
      <c r="F41" s="92">
        <v>0</v>
      </c>
      <c r="G41" s="92">
        <v>6576013.9500000002</v>
      </c>
      <c r="H41" s="92">
        <v>0</v>
      </c>
    </row>
    <row r="42" spans="1:8" x14ac:dyDescent="0.25">
      <c r="A42" s="90" t="s">
        <v>704</v>
      </c>
      <c r="B42" s="91" t="s">
        <v>705</v>
      </c>
      <c r="C42" s="92">
        <v>15146443</v>
      </c>
      <c r="D42" s="92">
        <v>0</v>
      </c>
      <c r="E42" s="92">
        <v>7070438</v>
      </c>
      <c r="F42" s="92">
        <v>0</v>
      </c>
      <c r="G42" s="92">
        <v>5845012.1299999999</v>
      </c>
      <c r="H42" s="92">
        <v>0</v>
      </c>
    </row>
    <row r="43" spans="1:8" ht="25.5" x14ac:dyDescent="0.25">
      <c r="A43" s="90" t="s">
        <v>706</v>
      </c>
      <c r="B43" s="91" t="s">
        <v>707</v>
      </c>
      <c r="C43" s="92">
        <v>245400</v>
      </c>
      <c r="D43" s="92">
        <v>0</v>
      </c>
      <c r="E43" s="92">
        <v>122400</v>
      </c>
      <c r="F43" s="92">
        <v>0</v>
      </c>
      <c r="G43" s="92">
        <v>115511.16</v>
      </c>
      <c r="H43" s="92">
        <v>0</v>
      </c>
    </row>
    <row r="44" spans="1:8" ht="25.5" x14ac:dyDescent="0.25">
      <c r="A44" s="90" t="s">
        <v>708</v>
      </c>
      <c r="B44" s="91" t="s">
        <v>709</v>
      </c>
      <c r="C44" s="92">
        <v>6359504</v>
      </c>
      <c r="D44" s="92">
        <v>0</v>
      </c>
      <c r="E44" s="92">
        <v>1082751</v>
      </c>
      <c r="F44" s="92">
        <v>0</v>
      </c>
      <c r="G44" s="92">
        <v>752149.61</v>
      </c>
      <c r="H44" s="92">
        <v>0</v>
      </c>
    </row>
    <row r="45" spans="1:8" x14ac:dyDescent="0.25">
      <c r="A45" s="90" t="s">
        <v>710</v>
      </c>
      <c r="B45" s="91" t="s">
        <v>711</v>
      </c>
      <c r="C45" s="92">
        <v>52265973</v>
      </c>
      <c r="D45" s="92">
        <v>0</v>
      </c>
      <c r="E45" s="92">
        <v>20791756</v>
      </c>
      <c r="F45" s="92">
        <v>0</v>
      </c>
      <c r="G45" s="92">
        <v>17172613</v>
      </c>
      <c r="H45" s="92">
        <v>0</v>
      </c>
    </row>
    <row r="46" spans="1:8" x14ac:dyDescent="0.25">
      <c r="A46" s="90" t="s">
        <v>712</v>
      </c>
      <c r="B46" s="91" t="s">
        <v>713</v>
      </c>
      <c r="C46" s="92">
        <v>7355432</v>
      </c>
      <c r="D46" s="92">
        <v>0</v>
      </c>
      <c r="E46" s="92">
        <v>4816568</v>
      </c>
      <c r="F46" s="92">
        <v>0</v>
      </c>
      <c r="G46" s="92">
        <v>4135740.87</v>
      </c>
      <c r="H46" s="92">
        <v>0</v>
      </c>
    </row>
    <row r="47" spans="1:8" x14ac:dyDescent="0.25">
      <c r="A47" s="90" t="s">
        <v>714</v>
      </c>
      <c r="B47" s="91" t="s">
        <v>715</v>
      </c>
      <c r="C47" s="92">
        <v>7355432</v>
      </c>
      <c r="D47" s="92">
        <v>0</v>
      </c>
      <c r="E47" s="92">
        <v>4816568</v>
      </c>
      <c r="F47" s="92">
        <v>0</v>
      </c>
      <c r="G47" s="92">
        <v>4135740.87</v>
      </c>
      <c r="H47" s="92">
        <v>0</v>
      </c>
    </row>
    <row r="48" spans="1:8" x14ac:dyDescent="0.25">
      <c r="A48" s="90" t="s">
        <v>716</v>
      </c>
      <c r="B48" s="91" t="s">
        <v>503</v>
      </c>
      <c r="C48" s="92">
        <v>8504840</v>
      </c>
      <c r="D48" s="92">
        <v>0</v>
      </c>
      <c r="E48" s="92">
        <v>3624980</v>
      </c>
      <c r="F48" s="92">
        <v>0</v>
      </c>
      <c r="G48" s="92">
        <v>3159360.15</v>
      </c>
      <c r="H48" s="92">
        <v>0</v>
      </c>
    </row>
    <row r="49" spans="1:8" x14ac:dyDescent="0.25">
      <c r="A49" s="90" t="s">
        <v>717</v>
      </c>
      <c r="B49" s="91" t="s">
        <v>718</v>
      </c>
      <c r="C49" s="92">
        <v>3171320</v>
      </c>
      <c r="D49" s="92">
        <v>0</v>
      </c>
      <c r="E49" s="92">
        <v>1410880</v>
      </c>
      <c r="F49" s="92">
        <v>0</v>
      </c>
      <c r="G49" s="92">
        <v>1357313.4</v>
      </c>
      <c r="H49" s="92">
        <v>0</v>
      </c>
    </row>
    <row r="50" spans="1:8" x14ac:dyDescent="0.25">
      <c r="A50" s="90" t="s">
        <v>719</v>
      </c>
      <c r="B50" s="91" t="s">
        <v>720</v>
      </c>
      <c r="C50" s="92">
        <v>5333520</v>
      </c>
      <c r="D50" s="92">
        <v>0</v>
      </c>
      <c r="E50" s="92">
        <v>2214100</v>
      </c>
      <c r="F50" s="92">
        <v>0</v>
      </c>
      <c r="G50" s="92">
        <v>1802046.75</v>
      </c>
      <c r="H50" s="92">
        <v>0</v>
      </c>
    </row>
    <row r="51" spans="1:8" ht="25.5" x14ac:dyDescent="0.25">
      <c r="A51" s="90" t="s">
        <v>721</v>
      </c>
      <c r="B51" s="91" t="s">
        <v>722</v>
      </c>
      <c r="C51" s="92">
        <v>36405701</v>
      </c>
      <c r="D51" s="92">
        <v>0</v>
      </c>
      <c r="E51" s="92">
        <v>12350208</v>
      </c>
      <c r="F51" s="92">
        <v>0</v>
      </c>
      <c r="G51" s="92">
        <v>9877511.9800000004</v>
      </c>
      <c r="H51" s="92">
        <v>0</v>
      </c>
    </row>
    <row r="52" spans="1:8" x14ac:dyDescent="0.25">
      <c r="A52" s="90" t="s">
        <v>723</v>
      </c>
      <c r="B52" s="91" t="s">
        <v>724</v>
      </c>
      <c r="C52" s="92">
        <v>12806646</v>
      </c>
      <c r="D52" s="92">
        <v>0</v>
      </c>
      <c r="E52" s="92">
        <v>9087464</v>
      </c>
      <c r="F52" s="92">
        <v>0</v>
      </c>
      <c r="G52" s="92">
        <v>8043926.8799999999</v>
      </c>
      <c r="H52" s="92">
        <v>0</v>
      </c>
    </row>
    <row r="53" spans="1:8" ht="25.5" x14ac:dyDescent="0.25">
      <c r="A53" s="90" t="s">
        <v>725</v>
      </c>
      <c r="B53" s="91" t="s">
        <v>726</v>
      </c>
      <c r="C53" s="92">
        <v>1085245</v>
      </c>
      <c r="D53" s="92">
        <v>0</v>
      </c>
      <c r="E53" s="92">
        <v>839223</v>
      </c>
      <c r="F53" s="92">
        <v>0</v>
      </c>
      <c r="G53" s="92">
        <v>835706</v>
      </c>
      <c r="H53" s="92">
        <v>0</v>
      </c>
    </row>
    <row r="54" spans="1:8" ht="25.5" x14ac:dyDescent="0.25">
      <c r="A54" s="90" t="s">
        <v>727</v>
      </c>
      <c r="B54" s="91" t="s">
        <v>728</v>
      </c>
      <c r="C54" s="92">
        <v>1085245</v>
      </c>
      <c r="D54" s="92">
        <v>0</v>
      </c>
      <c r="E54" s="92">
        <v>839223</v>
      </c>
      <c r="F54" s="92">
        <v>0</v>
      </c>
      <c r="G54" s="92">
        <v>835706</v>
      </c>
      <c r="H54" s="92">
        <v>0</v>
      </c>
    </row>
    <row r="55" spans="1:8" x14ac:dyDescent="0.25">
      <c r="A55" s="90" t="s">
        <v>729</v>
      </c>
      <c r="B55" s="91" t="s">
        <v>730</v>
      </c>
      <c r="C55" s="92">
        <v>65000</v>
      </c>
      <c r="D55" s="92">
        <v>0</v>
      </c>
      <c r="E55" s="92">
        <v>50000</v>
      </c>
      <c r="F55" s="92">
        <v>0</v>
      </c>
      <c r="G55" s="92">
        <v>47000</v>
      </c>
      <c r="H55" s="92">
        <v>0</v>
      </c>
    </row>
    <row r="56" spans="1:8" x14ac:dyDescent="0.25">
      <c r="A56" s="90" t="s">
        <v>731</v>
      </c>
      <c r="B56" s="91" t="s">
        <v>732</v>
      </c>
      <c r="C56" s="92">
        <v>5207848</v>
      </c>
      <c r="D56" s="92">
        <v>0</v>
      </c>
      <c r="E56" s="92">
        <v>2458168</v>
      </c>
      <c r="F56" s="92">
        <v>0</v>
      </c>
      <c r="G56" s="92">
        <v>2080525</v>
      </c>
      <c r="H56" s="92">
        <v>0</v>
      </c>
    </row>
    <row r="57" spans="1:8" ht="25.5" x14ac:dyDescent="0.25">
      <c r="A57" s="90" t="s">
        <v>733</v>
      </c>
      <c r="B57" s="91" t="s">
        <v>734</v>
      </c>
      <c r="C57" s="92">
        <v>6448553</v>
      </c>
      <c r="D57" s="92">
        <v>0</v>
      </c>
      <c r="E57" s="92">
        <v>5740073</v>
      </c>
      <c r="F57" s="92">
        <v>0</v>
      </c>
      <c r="G57" s="92">
        <v>5080695.88</v>
      </c>
      <c r="H57" s="92">
        <v>0</v>
      </c>
    </row>
  </sheetData>
  <mergeCells count="7">
    <mergeCell ref="G1:H1"/>
    <mergeCell ref="A2:H2"/>
    <mergeCell ref="A4:A5"/>
    <mergeCell ref="B4:B5"/>
    <mergeCell ref="C4:D4"/>
    <mergeCell ref="E4:F4"/>
    <mergeCell ref="G4:H4"/>
  </mergeCells>
  <conditionalFormatting sqref="A6:H57">
    <cfRule type="cellIs" dxfId="0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firstPageNumber="54" orientation="landscape" useFirstPageNumber="1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BALANCE</vt:lpstr>
      <vt:lpstr>INCOME</vt:lpstr>
      <vt:lpstr>ORG</vt:lpstr>
      <vt:lpstr>FUN</vt:lpstr>
      <vt:lpstr>BALANCE!Print_Titles</vt:lpstr>
      <vt:lpstr>FUN!Print_Titles</vt:lpstr>
      <vt:lpstr>INCOME!Print_Titles</vt:lpstr>
      <vt:lpstr>ORG!Print_Titles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2022-07-28T12:42:15Z</cp:lastPrinted>
  <dcterms:created xsi:type="dcterms:W3CDTF">2016-11-17T08:14:20Z</dcterms:created>
  <dcterms:modified xsi:type="dcterms:W3CDTF">2022-07-28T12:42:21Z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